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155" windowHeight="7545" activeTab="3"/>
  </bookViews>
  <sheets>
    <sheet name="各学年男子予選" sheetId="1" r:id="rId1"/>
    <sheet name="6・5・4年生女子予選" sheetId="3" r:id="rId2"/>
    <sheet name="3年生女子予選" sheetId="4" r:id="rId3"/>
    <sheet name="2年生以下女子予選" sheetId="5" r:id="rId4"/>
  </sheets>
  <definedNames>
    <definedName name="_xlnm.Print_Titles" localSheetId="1">'6・5・4年生女子予選'!$1:$2</definedName>
  </definedNames>
  <calcPr calcId="145621" fullCalcOnLoad="1"/>
</workbook>
</file>

<file path=xl/calcChain.xml><?xml version="1.0" encoding="utf-8"?>
<calcChain xmlns="http://schemas.openxmlformats.org/spreadsheetml/2006/main">
  <c r="C4" i="5" l="1"/>
  <c r="G4" i="5"/>
  <c r="K4" i="5"/>
  <c r="O4" i="5"/>
  <c r="C5" i="5"/>
  <c r="G5" i="5"/>
  <c r="K5" i="5"/>
  <c r="O5" i="5"/>
  <c r="H7" i="5"/>
  <c r="J7" i="5"/>
  <c r="G6" i="5" s="1"/>
  <c r="L7" i="5"/>
  <c r="N7" i="5"/>
  <c r="K6" i="5" s="1"/>
  <c r="C14" i="5" s="1"/>
  <c r="P7" i="5"/>
  <c r="R7" i="5"/>
  <c r="O6" i="5" s="1"/>
  <c r="H8" i="5"/>
  <c r="J8" i="5"/>
  <c r="L8" i="5"/>
  <c r="N8" i="5"/>
  <c r="P8" i="5"/>
  <c r="R8" i="5"/>
  <c r="H9" i="5"/>
  <c r="J9" i="5"/>
  <c r="V8" i="5" s="1"/>
  <c r="L9" i="5"/>
  <c r="N9" i="5"/>
  <c r="P9" i="5"/>
  <c r="R9" i="5"/>
  <c r="T9" i="5"/>
  <c r="V9" i="5"/>
  <c r="AC6" i="5" s="1"/>
  <c r="C11" i="5"/>
  <c r="D11" i="5"/>
  <c r="E11" i="5"/>
  <c r="F11" i="5"/>
  <c r="L11" i="5"/>
  <c r="N11" i="5"/>
  <c r="K10" i="5" s="1"/>
  <c r="G14" i="5" s="1"/>
  <c r="P11" i="5"/>
  <c r="R11" i="5"/>
  <c r="O10" i="5" s="1"/>
  <c r="C12" i="5"/>
  <c r="D12" i="5"/>
  <c r="E12" i="5"/>
  <c r="F12" i="5"/>
  <c r="T12" i="5" s="1"/>
  <c r="AB10" i="5" s="1"/>
  <c r="L12" i="5"/>
  <c r="N12" i="5"/>
  <c r="P12" i="5"/>
  <c r="R12" i="5"/>
  <c r="C13" i="5"/>
  <c r="D13" i="5"/>
  <c r="E13" i="5"/>
  <c r="F13" i="5"/>
  <c r="V12" i="5" s="1"/>
  <c r="L13" i="5"/>
  <c r="N13" i="5"/>
  <c r="P13" i="5"/>
  <c r="R13" i="5"/>
  <c r="T13" i="5"/>
  <c r="V13" i="5"/>
  <c r="AC10" i="5" s="1"/>
  <c r="C15" i="5"/>
  <c r="D15" i="5"/>
  <c r="E15" i="5"/>
  <c r="F15" i="5"/>
  <c r="G15" i="5"/>
  <c r="H15" i="5"/>
  <c r="I15" i="5"/>
  <c r="J15" i="5"/>
  <c r="P15" i="5"/>
  <c r="R15" i="5"/>
  <c r="O14" i="5" s="1"/>
  <c r="C16" i="5"/>
  <c r="D16" i="5"/>
  <c r="E16" i="5"/>
  <c r="F16" i="5"/>
  <c r="T16" i="5" s="1"/>
  <c r="AB14" i="5" s="1"/>
  <c r="G16" i="5"/>
  <c r="H16" i="5"/>
  <c r="I16" i="5"/>
  <c r="J16" i="5"/>
  <c r="P16" i="5"/>
  <c r="R16" i="5"/>
  <c r="C17" i="5"/>
  <c r="D17" i="5"/>
  <c r="E17" i="5"/>
  <c r="F17" i="5"/>
  <c r="V16" i="5" s="1"/>
  <c r="G17" i="5"/>
  <c r="H17" i="5"/>
  <c r="I17" i="5"/>
  <c r="J17" i="5"/>
  <c r="P17" i="5"/>
  <c r="R17" i="5"/>
  <c r="T17" i="5"/>
  <c r="V17" i="5"/>
  <c r="AC14" i="5" s="1"/>
  <c r="C18" i="5"/>
  <c r="Z18" i="5" s="1"/>
  <c r="G18" i="5"/>
  <c r="K18" i="5"/>
  <c r="C19" i="5"/>
  <c r="D19" i="5"/>
  <c r="E19" i="5"/>
  <c r="F19" i="5"/>
  <c r="T20" i="5" s="1"/>
  <c r="G19" i="5"/>
  <c r="H19" i="5"/>
  <c r="I19" i="5"/>
  <c r="J19" i="5"/>
  <c r="K19" i="5"/>
  <c r="L19" i="5"/>
  <c r="M19" i="5"/>
  <c r="N19" i="5"/>
  <c r="C20" i="5"/>
  <c r="D20" i="5"/>
  <c r="E20" i="5"/>
  <c r="F20" i="5"/>
  <c r="G20" i="5"/>
  <c r="H20" i="5"/>
  <c r="I20" i="5"/>
  <c r="J20" i="5"/>
  <c r="K20" i="5"/>
  <c r="L20" i="5"/>
  <c r="M20" i="5"/>
  <c r="N20" i="5"/>
  <c r="C21" i="5"/>
  <c r="D21" i="5"/>
  <c r="E21" i="5"/>
  <c r="F21" i="5"/>
  <c r="V20" i="5" s="1"/>
  <c r="G21" i="5"/>
  <c r="H21" i="5"/>
  <c r="I21" i="5"/>
  <c r="J21" i="5"/>
  <c r="K21" i="5"/>
  <c r="L21" i="5"/>
  <c r="M21" i="5"/>
  <c r="N21" i="5"/>
  <c r="T21" i="5"/>
  <c r="V21" i="5"/>
  <c r="C23" i="5"/>
  <c r="G23" i="5"/>
  <c r="K23" i="5"/>
  <c r="O23" i="5"/>
  <c r="C24" i="5"/>
  <c r="G24" i="5"/>
  <c r="K24" i="5"/>
  <c r="O24" i="5"/>
  <c r="H26" i="5"/>
  <c r="J26" i="5"/>
  <c r="G25" i="5" s="1"/>
  <c r="L26" i="5"/>
  <c r="N26" i="5"/>
  <c r="K25" i="5" s="1"/>
  <c r="C33" i="5" s="1"/>
  <c r="P26" i="5"/>
  <c r="R26" i="5"/>
  <c r="O25" i="5" s="1"/>
  <c r="C37" i="5" s="1"/>
  <c r="H27" i="5"/>
  <c r="J27" i="5"/>
  <c r="L27" i="5"/>
  <c r="N27" i="5"/>
  <c r="P27" i="5"/>
  <c r="R27" i="5"/>
  <c r="H28" i="5"/>
  <c r="J28" i="5"/>
  <c r="V27" i="5" s="1"/>
  <c r="L28" i="5"/>
  <c r="N28" i="5"/>
  <c r="P28" i="5"/>
  <c r="R28" i="5"/>
  <c r="T28" i="5"/>
  <c r="V28" i="5"/>
  <c r="AC25" i="5" s="1"/>
  <c r="C30" i="5"/>
  <c r="D30" i="5"/>
  <c r="E30" i="5"/>
  <c r="F30" i="5"/>
  <c r="T31" i="5" s="1"/>
  <c r="AB29" i="5" s="1"/>
  <c r="L30" i="5"/>
  <c r="N30" i="5"/>
  <c r="K29" i="5" s="1"/>
  <c r="G33" i="5" s="1"/>
  <c r="P30" i="5"/>
  <c r="R30" i="5"/>
  <c r="O29" i="5" s="1"/>
  <c r="C31" i="5"/>
  <c r="D31" i="5"/>
  <c r="E31" i="5"/>
  <c r="F31" i="5"/>
  <c r="L31" i="5"/>
  <c r="N31" i="5"/>
  <c r="P31" i="5"/>
  <c r="R31" i="5"/>
  <c r="C32" i="5"/>
  <c r="D32" i="5"/>
  <c r="E32" i="5"/>
  <c r="F32" i="5"/>
  <c r="V31" i="5" s="1"/>
  <c r="L32" i="5"/>
  <c r="N32" i="5"/>
  <c r="P32" i="5"/>
  <c r="R32" i="5"/>
  <c r="T32" i="5"/>
  <c r="V32" i="5"/>
  <c r="AC29" i="5" s="1"/>
  <c r="C34" i="5"/>
  <c r="D34" i="5"/>
  <c r="E34" i="5"/>
  <c r="F34" i="5"/>
  <c r="T35" i="5" s="1"/>
  <c r="AB33" i="5" s="1"/>
  <c r="G34" i="5"/>
  <c r="H34" i="5"/>
  <c r="I34" i="5"/>
  <c r="J34" i="5"/>
  <c r="P34" i="5"/>
  <c r="R34" i="5"/>
  <c r="O33" i="5" s="1"/>
  <c r="K37" i="5" s="1"/>
  <c r="C35" i="5"/>
  <c r="D35" i="5"/>
  <c r="E35" i="5"/>
  <c r="F35" i="5"/>
  <c r="G35" i="5"/>
  <c r="H35" i="5"/>
  <c r="I35" i="5"/>
  <c r="J35" i="5"/>
  <c r="P35" i="5"/>
  <c r="R35" i="5"/>
  <c r="C36" i="5"/>
  <c r="D36" i="5"/>
  <c r="E36" i="5"/>
  <c r="F36" i="5"/>
  <c r="V35" i="5" s="1"/>
  <c r="G36" i="5"/>
  <c r="H36" i="5"/>
  <c r="I36" i="5"/>
  <c r="J36" i="5"/>
  <c r="P36" i="5"/>
  <c r="R36" i="5"/>
  <c r="T36" i="5"/>
  <c r="V36" i="5"/>
  <c r="AC33" i="5" s="1"/>
  <c r="C38" i="5"/>
  <c r="D38" i="5"/>
  <c r="E38" i="5"/>
  <c r="F38" i="5"/>
  <c r="T39" i="5" s="1"/>
  <c r="G38" i="5"/>
  <c r="H38" i="5"/>
  <c r="I38" i="5"/>
  <c r="J38" i="5"/>
  <c r="K38" i="5"/>
  <c r="L38" i="5"/>
  <c r="M38" i="5"/>
  <c r="N38" i="5"/>
  <c r="C39" i="5"/>
  <c r="D39" i="5"/>
  <c r="E39" i="5"/>
  <c r="F39" i="5"/>
  <c r="G39" i="5"/>
  <c r="H39" i="5"/>
  <c r="I39" i="5"/>
  <c r="J39" i="5"/>
  <c r="K39" i="5"/>
  <c r="L39" i="5"/>
  <c r="M39" i="5"/>
  <c r="N39" i="5"/>
  <c r="C40" i="5"/>
  <c r="D40" i="5"/>
  <c r="E40" i="5"/>
  <c r="F40" i="5"/>
  <c r="V39" i="5" s="1"/>
  <c r="G40" i="5"/>
  <c r="H40" i="5"/>
  <c r="I40" i="5"/>
  <c r="J40" i="5"/>
  <c r="K40" i="5"/>
  <c r="L40" i="5"/>
  <c r="M40" i="5"/>
  <c r="N40" i="5"/>
  <c r="T40" i="5"/>
  <c r="V40" i="5"/>
  <c r="C4" i="4"/>
  <c r="G4" i="4"/>
  <c r="K4" i="4"/>
  <c r="O4" i="4"/>
  <c r="C5" i="4"/>
  <c r="G5" i="4"/>
  <c r="K5" i="4"/>
  <c r="O5" i="4"/>
  <c r="H7" i="4"/>
  <c r="J7" i="4"/>
  <c r="G6" i="4" s="1"/>
  <c r="L7" i="4"/>
  <c r="N7" i="4"/>
  <c r="K6" i="4" s="1"/>
  <c r="C14" i="4" s="1"/>
  <c r="P7" i="4"/>
  <c r="R7" i="4"/>
  <c r="O6" i="4" s="1"/>
  <c r="H8" i="4"/>
  <c r="J8" i="4"/>
  <c r="L8" i="4"/>
  <c r="N8" i="4"/>
  <c r="P8" i="4"/>
  <c r="R8" i="4"/>
  <c r="H9" i="4"/>
  <c r="J9" i="4"/>
  <c r="V8" i="4" s="1"/>
  <c r="L9" i="4"/>
  <c r="N9" i="4"/>
  <c r="P9" i="4"/>
  <c r="R9" i="4"/>
  <c r="T9" i="4"/>
  <c r="V9" i="4"/>
  <c r="AC6" i="4" s="1"/>
  <c r="C11" i="4"/>
  <c r="D11" i="4"/>
  <c r="E11" i="4"/>
  <c r="F11" i="4"/>
  <c r="T12" i="4" s="1"/>
  <c r="AB10" i="4" s="1"/>
  <c r="L11" i="4"/>
  <c r="N11" i="4"/>
  <c r="K10" i="4" s="1"/>
  <c r="G14" i="4" s="1"/>
  <c r="P11" i="4"/>
  <c r="R11" i="4"/>
  <c r="O10" i="4" s="1"/>
  <c r="C12" i="4"/>
  <c r="D12" i="4"/>
  <c r="E12" i="4"/>
  <c r="F12" i="4"/>
  <c r="L12" i="4"/>
  <c r="N12" i="4"/>
  <c r="P12" i="4"/>
  <c r="R12" i="4"/>
  <c r="C13" i="4"/>
  <c r="D13" i="4"/>
  <c r="E13" i="4"/>
  <c r="F13" i="4"/>
  <c r="V12" i="4" s="1"/>
  <c r="L13" i="4"/>
  <c r="N13" i="4"/>
  <c r="P13" i="4"/>
  <c r="R13" i="4"/>
  <c r="T13" i="4"/>
  <c r="V13" i="4"/>
  <c r="AC10" i="4" s="1"/>
  <c r="C15" i="4"/>
  <c r="D15" i="4"/>
  <c r="E15" i="4"/>
  <c r="F15" i="4"/>
  <c r="T16" i="4" s="1"/>
  <c r="AB14" i="4" s="1"/>
  <c r="G15" i="4"/>
  <c r="H15" i="4"/>
  <c r="I15" i="4"/>
  <c r="J15" i="4"/>
  <c r="P15" i="4"/>
  <c r="R15" i="4"/>
  <c r="O14" i="4" s="1"/>
  <c r="C16" i="4"/>
  <c r="D16" i="4"/>
  <c r="E16" i="4"/>
  <c r="F16" i="4"/>
  <c r="G16" i="4"/>
  <c r="H16" i="4"/>
  <c r="I16" i="4"/>
  <c r="J16" i="4"/>
  <c r="P16" i="4"/>
  <c r="R16" i="4"/>
  <c r="C17" i="4"/>
  <c r="D17" i="4"/>
  <c r="E17" i="4"/>
  <c r="F17" i="4"/>
  <c r="V16" i="4" s="1"/>
  <c r="G17" i="4"/>
  <c r="H17" i="4"/>
  <c r="I17" i="4"/>
  <c r="J17" i="4"/>
  <c r="P17" i="4"/>
  <c r="R17" i="4"/>
  <c r="T17" i="4"/>
  <c r="V17" i="4"/>
  <c r="AC14" i="4" s="1"/>
  <c r="C18" i="4"/>
  <c r="Z18" i="4" s="1"/>
  <c r="K18" i="4"/>
  <c r="C19" i="4"/>
  <c r="D19" i="4"/>
  <c r="E19" i="4"/>
  <c r="F19" i="4"/>
  <c r="T20" i="4" s="1"/>
  <c r="G19" i="4"/>
  <c r="H19" i="4"/>
  <c r="I19" i="4"/>
  <c r="J19" i="4"/>
  <c r="K19" i="4"/>
  <c r="L19" i="4"/>
  <c r="M19" i="4"/>
  <c r="N19" i="4"/>
  <c r="C20" i="4"/>
  <c r="D20" i="4"/>
  <c r="E20" i="4"/>
  <c r="F20" i="4"/>
  <c r="G20" i="4"/>
  <c r="H20" i="4"/>
  <c r="I20" i="4"/>
  <c r="J20" i="4"/>
  <c r="K20" i="4"/>
  <c r="L20" i="4"/>
  <c r="M20" i="4"/>
  <c r="N20" i="4"/>
  <c r="C21" i="4"/>
  <c r="D21" i="4"/>
  <c r="E21" i="4"/>
  <c r="F21" i="4"/>
  <c r="V20" i="4" s="1"/>
  <c r="G21" i="4"/>
  <c r="H21" i="4"/>
  <c r="I21" i="4"/>
  <c r="J21" i="4"/>
  <c r="K21" i="4"/>
  <c r="L21" i="4"/>
  <c r="M21" i="4"/>
  <c r="N21" i="4"/>
  <c r="T21" i="4"/>
  <c r="V21" i="4"/>
  <c r="C23" i="4"/>
  <c r="G23" i="4"/>
  <c r="K23" i="4"/>
  <c r="O23" i="4"/>
  <c r="C24" i="4"/>
  <c r="G24" i="4"/>
  <c r="K24" i="4"/>
  <c r="O24" i="4"/>
  <c r="H26" i="4"/>
  <c r="J26" i="4"/>
  <c r="G25" i="4" s="1"/>
  <c r="L26" i="4"/>
  <c r="N26" i="4"/>
  <c r="K25" i="4" s="1"/>
  <c r="C33" i="4" s="1"/>
  <c r="P26" i="4"/>
  <c r="R26" i="4"/>
  <c r="O25" i="4" s="1"/>
  <c r="H27" i="4"/>
  <c r="J27" i="4"/>
  <c r="L27" i="4"/>
  <c r="N27" i="4"/>
  <c r="P27" i="4"/>
  <c r="R27" i="4"/>
  <c r="H28" i="4"/>
  <c r="J28" i="4"/>
  <c r="V27" i="4" s="1"/>
  <c r="L28" i="4"/>
  <c r="N28" i="4"/>
  <c r="P28" i="4"/>
  <c r="R28" i="4"/>
  <c r="T28" i="4"/>
  <c r="V28" i="4"/>
  <c r="AC25" i="4" s="1"/>
  <c r="C30" i="4"/>
  <c r="D30" i="4"/>
  <c r="E30" i="4"/>
  <c r="F30" i="4"/>
  <c r="T31" i="4" s="1"/>
  <c r="AB29" i="4" s="1"/>
  <c r="L30" i="4"/>
  <c r="N30" i="4"/>
  <c r="K29" i="4" s="1"/>
  <c r="G33" i="4" s="1"/>
  <c r="P30" i="4"/>
  <c r="R30" i="4"/>
  <c r="O29" i="4" s="1"/>
  <c r="C31" i="4"/>
  <c r="D31" i="4"/>
  <c r="E31" i="4"/>
  <c r="F31" i="4"/>
  <c r="L31" i="4"/>
  <c r="N31" i="4"/>
  <c r="P31" i="4"/>
  <c r="R31" i="4"/>
  <c r="C32" i="4"/>
  <c r="D32" i="4"/>
  <c r="E32" i="4"/>
  <c r="F32" i="4"/>
  <c r="V31" i="4" s="1"/>
  <c r="L32" i="4"/>
  <c r="N32" i="4"/>
  <c r="P32" i="4"/>
  <c r="R32" i="4"/>
  <c r="T32" i="4"/>
  <c r="V32" i="4"/>
  <c r="AC29" i="4" s="1"/>
  <c r="C34" i="4"/>
  <c r="D34" i="4"/>
  <c r="E34" i="4"/>
  <c r="F34" i="4"/>
  <c r="T35" i="4" s="1"/>
  <c r="AB33" i="4" s="1"/>
  <c r="G34" i="4"/>
  <c r="H34" i="4"/>
  <c r="I34" i="4"/>
  <c r="J34" i="4"/>
  <c r="P34" i="4"/>
  <c r="R34" i="4"/>
  <c r="O33" i="4" s="1"/>
  <c r="C35" i="4"/>
  <c r="D35" i="4"/>
  <c r="E35" i="4"/>
  <c r="F35" i="4"/>
  <c r="G35" i="4"/>
  <c r="H35" i="4"/>
  <c r="I35" i="4"/>
  <c r="J35" i="4"/>
  <c r="P35" i="4"/>
  <c r="R35" i="4"/>
  <c r="C36" i="4"/>
  <c r="D36" i="4"/>
  <c r="E36" i="4"/>
  <c r="F36" i="4"/>
  <c r="V35" i="4" s="1"/>
  <c r="G36" i="4"/>
  <c r="H36" i="4"/>
  <c r="I36" i="4"/>
  <c r="J36" i="4"/>
  <c r="P36" i="4"/>
  <c r="R36" i="4"/>
  <c r="T36" i="4"/>
  <c r="V36" i="4"/>
  <c r="AC33" i="4" s="1"/>
  <c r="C37" i="4"/>
  <c r="Z37" i="4" s="1"/>
  <c r="K37" i="4"/>
  <c r="C38" i="4"/>
  <c r="D38" i="4"/>
  <c r="E38" i="4"/>
  <c r="F38" i="4"/>
  <c r="T39" i="4" s="1"/>
  <c r="G38" i="4"/>
  <c r="H38" i="4"/>
  <c r="I38" i="4"/>
  <c r="J38" i="4"/>
  <c r="K38" i="4"/>
  <c r="L38" i="4"/>
  <c r="M38" i="4"/>
  <c r="N38" i="4"/>
  <c r="C39" i="4"/>
  <c r="D39" i="4"/>
  <c r="E39" i="4"/>
  <c r="F39" i="4"/>
  <c r="G39" i="4"/>
  <c r="H39" i="4"/>
  <c r="I39" i="4"/>
  <c r="J39" i="4"/>
  <c r="K39" i="4"/>
  <c r="L39" i="4"/>
  <c r="M39" i="4"/>
  <c r="N39" i="4"/>
  <c r="C40" i="4"/>
  <c r="D40" i="4"/>
  <c r="E40" i="4"/>
  <c r="F40" i="4"/>
  <c r="V39" i="4" s="1"/>
  <c r="G40" i="4"/>
  <c r="H40" i="4"/>
  <c r="I40" i="4"/>
  <c r="J40" i="4"/>
  <c r="K40" i="4"/>
  <c r="L40" i="4"/>
  <c r="M40" i="4"/>
  <c r="N40" i="4"/>
  <c r="T40" i="4"/>
  <c r="V40" i="4"/>
  <c r="C42" i="4"/>
  <c r="G42" i="4"/>
  <c r="K42" i="4"/>
  <c r="O42" i="4"/>
  <c r="C43" i="4"/>
  <c r="G43" i="4"/>
  <c r="K43" i="4"/>
  <c r="O43" i="4"/>
  <c r="H45" i="4"/>
  <c r="J45" i="4"/>
  <c r="L45" i="4"/>
  <c r="N45" i="4"/>
  <c r="P45" i="4"/>
  <c r="R45" i="4"/>
  <c r="H46" i="4"/>
  <c r="J46" i="4"/>
  <c r="L46" i="4"/>
  <c r="N46" i="4"/>
  <c r="P46" i="4"/>
  <c r="R46" i="4"/>
  <c r="H47" i="4"/>
  <c r="J47" i="4"/>
  <c r="V46" i="4" s="1"/>
  <c r="L47" i="4"/>
  <c r="N47" i="4"/>
  <c r="P47" i="4"/>
  <c r="R47" i="4"/>
  <c r="T47" i="4"/>
  <c r="V47" i="4"/>
  <c r="W47" i="4" s="1"/>
  <c r="C49" i="4"/>
  <c r="D49" i="4"/>
  <c r="E49" i="4"/>
  <c r="F49" i="4"/>
  <c r="L49" i="4"/>
  <c r="N49" i="4"/>
  <c r="P49" i="4"/>
  <c r="R49" i="4"/>
  <c r="C50" i="4"/>
  <c r="D50" i="4"/>
  <c r="E50" i="4"/>
  <c r="F50" i="4"/>
  <c r="L50" i="4"/>
  <c r="N50" i="4"/>
  <c r="P50" i="4"/>
  <c r="R50" i="4"/>
  <c r="C51" i="4"/>
  <c r="D51" i="4"/>
  <c r="E51" i="4"/>
  <c r="F51" i="4"/>
  <c r="V50" i="4" s="1"/>
  <c r="L51" i="4"/>
  <c r="N51" i="4"/>
  <c r="P51" i="4"/>
  <c r="R51" i="4"/>
  <c r="T51" i="4"/>
  <c r="V51" i="4"/>
  <c r="W51" i="4" s="1"/>
  <c r="C53" i="4"/>
  <c r="D53" i="4"/>
  <c r="E53" i="4"/>
  <c r="F53" i="4"/>
  <c r="G53" i="4"/>
  <c r="H53" i="4"/>
  <c r="I53" i="4"/>
  <c r="J53" i="4"/>
  <c r="P53" i="4"/>
  <c r="R53" i="4"/>
  <c r="O52" i="4" s="1"/>
  <c r="K56" i="4" s="1"/>
  <c r="C54" i="4"/>
  <c r="D54" i="4"/>
  <c r="E54" i="4"/>
  <c r="F54" i="4"/>
  <c r="G54" i="4"/>
  <c r="H54" i="4"/>
  <c r="I54" i="4"/>
  <c r="J54" i="4"/>
  <c r="P54" i="4"/>
  <c r="R54" i="4"/>
  <c r="C55" i="4"/>
  <c r="D55" i="4"/>
  <c r="E55" i="4"/>
  <c r="F55" i="4"/>
  <c r="V54" i="4" s="1"/>
  <c r="G55" i="4"/>
  <c r="H55" i="4"/>
  <c r="I55" i="4"/>
  <c r="J55" i="4"/>
  <c r="P55" i="4"/>
  <c r="R55" i="4"/>
  <c r="T55" i="4"/>
  <c r="V55" i="4"/>
  <c r="AC52" i="4" s="1"/>
  <c r="C57" i="4"/>
  <c r="D57" i="4"/>
  <c r="E57" i="4"/>
  <c r="F57" i="4"/>
  <c r="G57" i="4"/>
  <c r="H57" i="4"/>
  <c r="I57" i="4"/>
  <c r="J57" i="4"/>
  <c r="K57" i="4"/>
  <c r="L57" i="4"/>
  <c r="M57" i="4"/>
  <c r="N57" i="4"/>
  <c r="C58" i="4"/>
  <c r="D58" i="4"/>
  <c r="E58" i="4"/>
  <c r="F58" i="4"/>
  <c r="G58" i="4"/>
  <c r="H58" i="4"/>
  <c r="I58" i="4"/>
  <c r="J58" i="4"/>
  <c r="K58" i="4"/>
  <c r="L58" i="4"/>
  <c r="M58" i="4"/>
  <c r="N58" i="4"/>
  <c r="C59" i="4"/>
  <c r="D59" i="4"/>
  <c r="E59" i="4"/>
  <c r="F59" i="4"/>
  <c r="V58" i="4" s="1"/>
  <c r="G59" i="4"/>
  <c r="H59" i="4"/>
  <c r="I59" i="4"/>
  <c r="J59" i="4"/>
  <c r="K59" i="4"/>
  <c r="L59" i="4"/>
  <c r="M59" i="4"/>
  <c r="N59" i="4"/>
  <c r="T59" i="4"/>
  <c r="V59" i="4"/>
  <c r="C61" i="4"/>
  <c r="G61" i="4"/>
  <c r="K61" i="4"/>
  <c r="O61" i="4"/>
  <c r="C62" i="4"/>
  <c r="G62" i="4"/>
  <c r="K62" i="4"/>
  <c r="O62" i="4"/>
  <c r="H64" i="4"/>
  <c r="J64" i="4"/>
  <c r="L64" i="4"/>
  <c r="N64" i="4"/>
  <c r="P64" i="4"/>
  <c r="R64" i="4"/>
  <c r="O63" i="4" s="1"/>
  <c r="H65" i="4"/>
  <c r="J65" i="4"/>
  <c r="L65" i="4"/>
  <c r="N65" i="4"/>
  <c r="P65" i="4"/>
  <c r="R65" i="4"/>
  <c r="H66" i="4"/>
  <c r="J66" i="4"/>
  <c r="V65" i="4" s="1"/>
  <c r="L66" i="4"/>
  <c r="N66" i="4"/>
  <c r="P66" i="4"/>
  <c r="R66" i="4"/>
  <c r="T66" i="4"/>
  <c r="V66" i="4"/>
  <c r="W66" i="4" s="1"/>
  <c r="C68" i="4"/>
  <c r="D68" i="4"/>
  <c r="E68" i="4"/>
  <c r="F68" i="4"/>
  <c r="L68" i="4"/>
  <c r="N68" i="4"/>
  <c r="P68" i="4"/>
  <c r="R68" i="4"/>
  <c r="G75" i="4" s="1"/>
  <c r="C69" i="4"/>
  <c r="D69" i="4"/>
  <c r="E69" i="4"/>
  <c r="F69" i="4"/>
  <c r="L69" i="4"/>
  <c r="N69" i="4"/>
  <c r="P69" i="4"/>
  <c r="R69" i="4"/>
  <c r="C70" i="4"/>
  <c r="D70" i="4"/>
  <c r="E70" i="4"/>
  <c r="F70" i="4"/>
  <c r="V69" i="4" s="1"/>
  <c r="L70" i="4"/>
  <c r="N70" i="4"/>
  <c r="P70" i="4"/>
  <c r="R70" i="4"/>
  <c r="T70" i="4"/>
  <c r="V70" i="4"/>
  <c r="W70" i="4" s="1"/>
  <c r="C72" i="4"/>
  <c r="D72" i="4"/>
  <c r="E72" i="4"/>
  <c r="F72" i="4"/>
  <c r="T73" i="4" s="1"/>
  <c r="AB71" i="4" s="1"/>
  <c r="G72" i="4"/>
  <c r="H72" i="4"/>
  <c r="I72" i="4"/>
  <c r="J72" i="4"/>
  <c r="P72" i="4"/>
  <c r="R72" i="4"/>
  <c r="O71" i="4" s="1"/>
  <c r="C73" i="4"/>
  <c r="D73" i="4"/>
  <c r="E73" i="4"/>
  <c r="F73" i="4"/>
  <c r="G73" i="4"/>
  <c r="H73" i="4"/>
  <c r="I73" i="4"/>
  <c r="J73" i="4"/>
  <c r="P73" i="4"/>
  <c r="R73" i="4"/>
  <c r="C74" i="4"/>
  <c r="D74" i="4"/>
  <c r="E74" i="4"/>
  <c r="F74" i="4"/>
  <c r="V73" i="4" s="1"/>
  <c r="G74" i="4"/>
  <c r="H74" i="4"/>
  <c r="I74" i="4"/>
  <c r="J74" i="4"/>
  <c r="P74" i="4"/>
  <c r="R74" i="4"/>
  <c r="T74" i="4"/>
  <c r="V74" i="4"/>
  <c r="AC71" i="4" s="1"/>
  <c r="C75" i="4"/>
  <c r="Z75" i="4" s="1"/>
  <c r="K75" i="4"/>
  <c r="C76" i="4"/>
  <c r="D76" i="4"/>
  <c r="E76" i="4"/>
  <c r="F76" i="4"/>
  <c r="T77" i="4" s="1"/>
  <c r="G76" i="4"/>
  <c r="H76" i="4"/>
  <c r="I76" i="4"/>
  <c r="J76" i="4"/>
  <c r="K76" i="4"/>
  <c r="L76" i="4"/>
  <c r="M76" i="4"/>
  <c r="N76" i="4"/>
  <c r="C77" i="4"/>
  <c r="D77" i="4"/>
  <c r="E77" i="4"/>
  <c r="F77" i="4"/>
  <c r="G77" i="4"/>
  <c r="H77" i="4"/>
  <c r="I77" i="4"/>
  <c r="J77" i="4"/>
  <c r="K77" i="4"/>
  <c r="L77" i="4"/>
  <c r="M77" i="4"/>
  <c r="N77" i="4"/>
  <c r="C78" i="4"/>
  <c r="D78" i="4"/>
  <c r="E78" i="4"/>
  <c r="F78" i="4"/>
  <c r="V77" i="4" s="1"/>
  <c r="G78" i="4"/>
  <c r="H78" i="4"/>
  <c r="I78" i="4"/>
  <c r="J78" i="4"/>
  <c r="K78" i="4"/>
  <c r="L78" i="4"/>
  <c r="M78" i="4"/>
  <c r="N78" i="4"/>
  <c r="T78" i="4"/>
  <c r="V78" i="4"/>
  <c r="C4" i="3"/>
  <c r="G4" i="3"/>
  <c r="K4" i="3"/>
  <c r="O4" i="3"/>
  <c r="C5" i="3"/>
  <c r="G5" i="3"/>
  <c r="K5" i="3"/>
  <c r="O5" i="3"/>
  <c r="H7" i="3"/>
  <c r="J7" i="3"/>
  <c r="G6" i="3" s="1"/>
  <c r="L7" i="3"/>
  <c r="N7" i="3"/>
  <c r="K6" i="3" s="1"/>
  <c r="C14" i="3" s="1"/>
  <c r="P7" i="3"/>
  <c r="R7" i="3"/>
  <c r="O6" i="3" s="1"/>
  <c r="H8" i="3"/>
  <c r="J8" i="3"/>
  <c r="L8" i="3"/>
  <c r="N8" i="3"/>
  <c r="P8" i="3"/>
  <c r="R8" i="3"/>
  <c r="H9" i="3"/>
  <c r="J9" i="3"/>
  <c r="V8" i="3" s="1"/>
  <c r="L9" i="3"/>
  <c r="N9" i="3"/>
  <c r="P9" i="3"/>
  <c r="R9" i="3"/>
  <c r="T9" i="3"/>
  <c r="V9" i="3"/>
  <c r="AC6" i="3" s="1"/>
  <c r="W9" i="3"/>
  <c r="C11" i="3"/>
  <c r="D11" i="3" s="1"/>
  <c r="E11" i="3"/>
  <c r="F11" i="3"/>
  <c r="L11" i="3"/>
  <c r="N11" i="3"/>
  <c r="K10" i="3" s="1"/>
  <c r="G14" i="3" s="1"/>
  <c r="P11" i="3"/>
  <c r="R11" i="3"/>
  <c r="O10" i="3" s="1"/>
  <c r="C12" i="3"/>
  <c r="D12" i="3"/>
  <c r="E12" i="3"/>
  <c r="F12" i="3"/>
  <c r="L12" i="3"/>
  <c r="N12" i="3"/>
  <c r="P12" i="3"/>
  <c r="R12" i="3"/>
  <c r="C13" i="3"/>
  <c r="D13" i="3"/>
  <c r="E13" i="3"/>
  <c r="F13" i="3"/>
  <c r="V12" i="3" s="1"/>
  <c r="L13" i="3"/>
  <c r="N13" i="3"/>
  <c r="P13" i="3"/>
  <c r="R13" i="3"/>
  <c r="T13" i="3"/>
  <c r="V13" i="3"/>
  <c r="AC10" i="3" s="1"/>
  <c r="C15" i="3"/>
  <c r="D15" i="3" s="1"/>
  <c r="E15" i="3"/>
  <c r="G15" i="3"/>
  <c r="H15" i="3" s="1"/>
  <c r="I15" i="3"/>
  <c r="P15" i="3"/>
  <c r="R15" i="3"/>
  <c r="O14" i="3" s="1"/>
  <c r="C16" i="3"/>
  <c r="D16" i="3" s="1"/>
  <c r="E16" i="3"/>
  <c r="G16" i="3"/>
  <c r="H16" i="3" s="1"/>
  <c r="I16" i="3"/>
  <c r="P16" i="3"/>
  <c r="R16" i="3"/>
  <c r="C17" i="3"/>
  <c r="D17" i="3" s="1"/>
  <c r="E17" i="3"/>
  <c r="V17" i="3" s="1"/>
  <c r="AC14" i="3" s="1"/>
  <c r="G17" i="3"/>
  <c r="H17" i="3" s="1"/>
  <c r="I17" i="3"/>
  <c r="P17" i="3"/>
  <c r="R17" i="3"/>
  <c r="T17" i="3"/>
  <c r="C18" i="3"/>
  <c r="G18" i="3"/>
  <c r="K18" i="3"/>
  <c r="Z18" i="3"/>
  <c r="C19" i="3"/>
  <c r="D19" i="3" s="1"/>
  <c r="E19" i="3"/>
  <c r="G19" i="3"/>
  <c r="H19" i="3" s="1"/>
  <c r="I19" i="3"/>
  <c r="K19" i="3"/>
  <c r="L19" i="3" s="1"/>
  <c r="M19" i="3"/>
  <c r="T19" i="3"/>
  <c r="AA18" i="3" s="1"/>
  <c r="C20" i="3"/>
  <c r="D20" i="3" s="1"/>
  <c r="E20" i="3"/>
  <c r="V21" i="3" s="1"/>
  <c r="G20" i="3"/>
  <c r="H20" i="3" s="1"/>
  <c r="I20" i="3"/>
  <c r="K20" i="3"/>
  <c r="L20" i="3" s="1"/>
  <c r="M20" i="3"/>
  <c r="C21" i="3"/>
  <c r="D21" i="3" s="1"/>
  <c r="E21" i="3"/>
  <c r="G21" i="3"/>
  <c r="H21" i="3" s="1"/>
  <c r="I21" i="3"/>
  <c r="K21" i="3"/>
  <c r="L21" i="3" s="1"/>
  <c r="M21" i="3"/>
  <c r="T21" i="3"/>
  <c r="W21" i="3"/>
  <c r="C23" i="3"/>
  <c r="G23" i="3"/>
  <c r="K23" i="3"/>
  <c r="O23" i="3"/>
  <c r="C24" i="3"/>
  <c r="G24" i="3"/>
  <c r="K24" i="3"/>
  <c r="O24" i="3"/>
  <c r="H26" i="3"/>
  <c r="J26" i="3"/>
  <c r="G25" i="3" s="1"/>
  <c r="L26" i="3"/>
  <c r="N26" i="3"/>
  <c r="P26" i="3"/>
  <c r="R26" i="3"/>
  <c r="O25" i="3" s="1"/>
  <c r="H27" i="3"/>
  <c r="J27" i="3"/>
  <c r="L27" i="3"/>
  <c r="N27" i="3"/>
  <c r="K25" i="3" s="1"/>
  <c r="C33" i="3" s="1"/>
  <c r="P27" i="3"/>
  <c r="R27" i="3"/>
  <c r="T27" i="3"/>
  <c r="AB25" i="3" s="1"/>
  <c r="H28" i="3"/>
  <c r="J28" i="3"/>
  <c r="V27" i="3" s="1"/>
  <c r="L28" i="3"/>
  <c r="N28" i="3"/>
  <c r="P28" i="3"/>
  <c r="R28" i="3"/>
  <c r="T28" i="3"/>
  <c r="V28" i="3"/>
  <c r="AC25" i="3" s="1"/>
  <c r="W28" i="3"/>
  <c r="C30" i="3"/>
  <c r="D30" i="3" s="1"/>
  <c r="E30" i="3"/>
  <c r="L30" i="3"/>
  <c r="N30" i="3"/>
  <c r="P30" i="3"/>
  <c r="R30" i="3"/>
  <c r="O29" i="3" s="1"/>
  <c r="C31" i="3"/>
  <c r="D31" i="3" s="1"/>
  <c r="E31" i="3"/>
  <c r="V32" i="3" s="1"/>
  <c r="AC29" i="3" s="1"/>
  <c r="L31" i="3"/>
  <c r="N31" i="3"/>
  <c r="P31" i="3"/>
  <c r="R31" i="3"/>
  <c r="C32" i="3"/>
  <c r="D32" i="3" s="1"/>
  <c r="E32" i="3"/>
  <c r="L32" i="3"/>
  <c r="N32" i="3"/>
  <c r="K29" i="3" s="1"/>
  <c r="G33" i="3" s="1"/>
  <c r="T34" i="3" s="1"/>
  <c r="P32" i="3"/>
  <c r="R32" i="3"/>
  <c r="T32" i="3"/>
  <c r="W32" i="3"/>
  <c r="C34" i="3"/>
  <c r="G34" i="3"/>
  <c r="I34" i="3"/>
  <c r="P34" i="3"/>
  <c r="R34" i="3"/>
  <c r="O33" i="3" s="1"/>
  <c r="C35" i="3"/>
  <c r="E35" i="3"/>
  <c r="G35" i="3"/>
  <c r="H35" i="3"/>
  <c r="I35" i="3"/>
  <c r="J35" i="3"/>
  <c r="P35" i="3"/>
  <c r="R35" i="3"/>
  <c r="C36" i="3"/>
  <c r="D36" i="3"/>
  <c r="E36" i="3"/>
  <c r="F36" i="3"/>
  <c r="G36" i="3"/>
  <c r="H36" i="3"/>
  <c r="I36" i="3"/>
  <c r="J36" i="3"/>
  <c r="P36" i="3"/>
  <c r="R36" i="3"/>
  <c r="C37" i="3"/>
  <c r="Z37" i="3" s="1"/>
  <c r="G37" i="3"/>
  <c r="K37" i="3"/>
  <c r="C38" i="3"/>
  <c r="D38" i="3"/>
  <c r="E38" i="3"/>
  <c r="F38" i="3"/>
  <c r="T39" i="3" s="1"/>
  <c r="G38" i="3"/>
  <c r="H38" i="3"/>
  <c r="I38" i="3"/>
  <c r="J38" i="3"/>
  <c r="K38" i="3"/>
  <c r="L38" i="3"/>
  <c r="M38" i="3"/>
  <c r="N38" i="3"/>
  <c r="C39" i="3"/>
  <c r="D39" i="3"/>
  <c r="E39" i="3"/>
  <c r="F39" i="3"/>
  <c r="G39" i="3"/>
  <c r="H39" i="3"/>
  <c r="I39" i="3"/>
  <c r="J39" i="3"/>
  <c r="K39" i="3"/>
  <c r="L39" i="3"/>
  <c r="M39" i="3"/>
  <c r="N39" i="3"/>
  <c r="C40" i="3"/>
  <c r="D40" i="3"/>
  <c r="E40" i="3"/>
  <c r="F40" i="3"/>
  <c r="V39" i="3" s="1"/>
  <c r="G40" i="3"/>
  <c r="H40" i="3"/>
  <c r="I40" i="3"/>
  <c r="J40" i="3"/>
  <c r="K40" i="3"/>
  <c r="L40" i="3"/>
  <c r="M40" i="3"/>
  <c r="N40" i="3"/>
  <c r="T40" i="3"/>
  <c r="V40" i="3"/>
  <c r="C42" i="3"/>
  <c r="G42" i="3"/>
  <c r="K42" i="3"/>
  <c r="O42" i="3"/>
  <c r="C43" i="3"/>
  <c r="G43" i="3"/>
  <c r="K43" i="3"/>
  <c r="O43" i="3"/>
  <c r="H45" i="3"/>
  <c r="J45" i="3"/>
  <c r="T46" i="3" s="1"/>
  <c r="AB44" i="3" s="1"/>
  <c r="L45" i="3"/>
  <c r="N45" i="3"/>
  <c r="K44" i="3" s="1"/>
  <c r="C52" i="3" s="1"/>
  <c r="P45" i="3"/>
  <c r="R45" i="3"/>
  <c r="O44" i="3" s="1"/>
  <c r="H46" i="3"/>
  <c r="J46" i="3"/>
  <c r="L46" i="3"/>
  <c r="N46" i="3"/>
  <c r="P46" i="3"/>
  <c r="R46" i="3"/>
  <c r="H47" i="3"/>
  <c r="J47" i="3"/>
  <c r="V46" i="3" s="1"/>
  <c r="L47" i="3"/>
  <c r="N47" i="3"/>
  <c r="P47" i="3"/>
  <c r="R47" i="3"/>
  <c r="T47" i="3"/>
  <c r="V47" i="3"/>
  <c r="W47" i="3" s="1"/>
  <c r="C49" i="3"/>
  <c r="D49" i="3"/>
  <c r="E49" i="3"/>
  <c r="F49" i="3"/>
  <c r="L49" i="3"/>
  <c r="N49" i="3"/>
  <c r="K48" i="3" s="1"/>
  <c r="G52" i="3" s="1"/>
  <c r="P49" i="3"/>
  <c r="R49" i="3"/>
  <c r="O48" i="3" s="1"/>
  <c r="C50" i="3"/>
  <c r="D50" i="3"/>
  <c r="E50" i="3"/>
  <c r="F50" i="3"/>
  <c r="T50" i="3" s="1"/>
  <c r="AB48" i="3" s="1"/>
  <c r="L50" i="3"/>
  <c r="N50" i="3"/>
  <c r="P50" i="3"/>
  <c r="R50" i="3"/>
  <c r="C51" i="3"/>
  <c r="D51" i="3"/>
  <c r="E51" i="3"/>
  <c r="F51" i="3"/>
  <c r="V50" i="3" s="1"/>
  <c r="L51" i="3"/>
  <c r="N51" i="3"/>
  <c r="P51" i="3"/>
  <c r="R51" i="3"/>
  <c r="T51" i="3"/>
  <c r="V51" i="3"/>
  <c r="W51" i="3" s="1"/>
  <c r="C53" i="3"/>
  <c r="D53" i="3"/>
  <c r="E53" i="3"/>
  <c r="F53" i="3"/>
  <c r="G53" i="3"/>
  <c r="H53" i="3"/>
  <c r="I53" i="3"/>
  <c r="J53" i="3"/>
  <c r="P53" i="3"/>
  <c r="R53" i="3"/>
  <c r="O52" i="3" s="1"/>
  <c r="C54" i="3"/>
  <c r="D54" i="3"/>
  <c r="E54" i="3"/>
  <c r="F54" i="3"/>
  <c r="T54" i="3" s="1"/>
  <c r="AB52" i="3" s="1"/>
  <c r="G54" i="3"/>
  <c r="H54" i="3"/>
  <c r="I54" i="3"/>
  <c r="J54" i="3"/>
  <c r="P54" i="3"/>
  <c r="R54" i="3"/>
  <c r="C55" i="3"/>
  <c r="D55" i="3"/>
  <c r="E55" i="3"/>
  <c r="F55" i="3"/>
  <c r="V54" i="3" s="1"/>
  <c r="G55" i="3"/>
  <c r="H55" i="3"/>
  <c r="I55" i="3"/>
  <c r="J55" i="3"/>
  <c r="P55" i="3"/>
  <c r="R55" i="3"/>
  <c r="T55" i="3"/>
  <c r="V55" i="3"/>
  <c r="AC52" i="3" s="1"/>
  <c r="C56" i="3"/>
  <c r="Z56" i="3" s="1"/>
  <c r="G56" i="3"/>
  <c r="K56" i="3"/>
  <c r="C57" i="3"/>
  <c r="D57" i="3"/>
  <c r="E57" i="3"/>
  <c r="F57" i="3"/>
  <c r="G57" i="3"/>
  <c r="H57" i="3"/>
  <c r="I57" i="3"/>
  <c r="J57" i="3"/>
  <c r="K57" i="3"/>
  <c r="L57" i="3"/>
  <c r="M57" i="3"/>
  <c r="N57" i="3"/>
  <c r="T57" i="3"/>
  <c r="AB56" i="3" s="1"/>
  <c r="V57" i="3"/>
  <c r="C58" i="3"/>
  <c r="D58" i="3"/>
  <c r="E58" i="3"/>
  <c r="F58" i="3"/>
  <c r="G58" i="3"/>
  <c r="H58" i="3"/>
  <c r="I58" i="3"/>
  <c r="J58" i="3"/>
  <c r="K58" i="3"/>
  <c r="L58" i="3"/>
  <c r="M58" i="3"/>
  <c r="N58" i="3"/>
  <c r="C59" i="3"/>
  <c r="D59" i="3"/>
  <c r="E59" i="3"/>
  <c r="F59" i="3"/>
  <c r="T58" i="3" s="1"/>
  <c r="G59" i="3"/>
  <c r="H59" i="3"/>
  <c r="I59" i="3"/>
  <c r="J59" i="3"/>
  <c r="K59" i="3"/>
  <c r="L59" i="3"/>
  <c r="M59" i="3"/>
  <c r="N59" i="3"/>
  <c r="T59" i="3"/>
  <c r="V59" i="3"/>
  <c r="W59" i="3"/>
  <c r="C61" i="3"/>
  <c r="G61" i="3"/>
  <c r="K61" i="3"/>
  <c r="O61" i="3"/>
  <c r="C62" i="3"/>
  <c r="G62" i="3"/>
  <c r="K62" i="3"/>
  <c r="O62" i="3"/>
  <c r="H64" i="3"/>
  <c r="J64" i="3"/>
  <c r="G63" i="3" s="1"/>
  <c r="L64" i="3"/>
  <c r="N64" i="3"/>
  <c r="K63" i="3" s="1"/>
  <c r="C71" i="3" s="1"/>
  <c r="P64" i="3"/>
  <c r="R64" i="3"/>
  <c r="O63" i="3" s="1"/>
  <c r="H65" i="3"/>
  <c r="J65" i="3"/>
  <c r="L65" i="3"/>
  <c r="N65" i="3"/>
  <c r="P65" i="3"/>
  <c r="R65" i="3"/>
  <c r="T65" i="3"/>
  <c r="AB63" i="3" s="1"/>
  <c r="H66" i="3"/>
  <c r="J66" i="3"/>
  <c r="V65" i="3" s="1"/>
  <c r="L66" i="3"/>
  <c r="N66" i="3"/>
  <c r="P66" i="3"/>
  <c r="R66" i="3"/>
  <c r="T66" i="3"/>
  <c r="V66" i="3"/>
  <c r="AC63" i="3" s="1"/>
  <c r="W66" i="3"/>
  <c r="C68" i="3"/>
  <c r="D68" i="3" s="1"/>
  <c r="E68" i="3"/>
  <c r="L68" i="3"/>
  <c r="N68" i="3"/>
  <c r="P68" i="3"/>
  <c r="R68" i="3"/>
  <c r="O67" i="3" s="1"/>
  <c r="C69" i="3"/>
  <c r="D69" i="3" s="1"/>
  <c r="E69" i="3"/>
  <c r="V70" i="3" s="1"/>
  <c r="L69" i="3"/>
  <c r="N69" i="3"/>
  <c r="K67" i="3" s="1"/>
  <c r="G71" i="3" s="1"/>
  <c r="P69" i="3"/>
  <c r="R69" i="3"/>
  <c r="C70" i="3"/>
  <c r="D70" i="3" s="1"/>
  <c r="E70" i="3"/>
  <c r="L70" i="3"/>
  <c r="N70" i="3"/>
  <c r="P70" i="3"/>
  <c r="R70" i="3"/>
  <c r="T70" i="3"/>
  <c r="C72" i="3"/>
  <c r="D72" i="3" s="1"/>
  <c r="E72" i="3"/>
  <c r="G72" i="3"/>
  <c r="H72" i="3" s="1"/>
  <c r="I72" i="3"/>
  <c r="P72" i="3"/>
  <c r="R72" i="3"/>
  <c r="O71" i="3" s="1"/>
  <c r="C73" i="3"/>
  <c r="G73" i="3"/>
  <c r="I73" i="3"/>
  <c r="P73" i="3"/>
  <c r="R73" i="3"/>
  <c r="C74" i="3"/>
  <c r="E74" i="3"/>
  <c r="G74" i="3"/>
  <c r="I74" i="3"/>
  <c r="P74" i="3"/>
  <c r="R74" i="3"/>
  <c r="C75" i="3"/>
  <c r="G75" i="3"/>
  <c r="K75" i="3"/>
  <c r="Z75" i="3"/>
  <c r="C76" i="3"/>
  <c r="G76" i="3"/>
  <c r="K76" i="3"/>
  <c r="T76" i="3"/>
  <c r="C77" i="3"/>
  <c r="E77" i="3"/>
  <c r="G77" i="3"/>
  <c r="I77" i="3"/>
  <c r="K77" i="3"/>
  <c r="L77" i="3"/>
  <c r="M77" i="3"/>
  <c r="N77" i="3"/>
  <c r="C78" i="3"/>
  <c r="D78" i="3"/>
  <c r="E78" i="3"/>
  <c r="F78" i="3"/>
  <c r="G78" i="3"/>
  <c r="H78" i="3"/>
  <c r="I78" i="3"/>
  <c r="J78" i="3"/>
  <c r="K78" i="3"/>
  <c r="L78" i="3"/>
  <c r="M78" i="3"/>
  <c r="N78" i="3"/>
  <c r="C80" i="3"/>
  <c r="G80" i="3"/>
  <c r="K80" i="3"/>
  <c r="O80" i="3"/>
  <c r="C81" i="3"/>
  <c r="G81" i="3"/>
  <c r="K81" i="3"/>
  <c r="O81" i="3"/>
  <c r="H83" i="3"/>
  <c r="J83" i="3"/>
  <c r="T84" i="3" s="1"/>
  <c r="AB82" i="3" s="1"/>
  <c r="L83" i="3"/>
  <c r="N83" i="3"/>
  <c r="K82" i="3" s="1"/>
  <c r="C90" i="3" s="1"/>
  <c r="P83" i="3"/>
  <c r="R83" i="3"/>
  <c r="O82" i="3" s="1"/>
  <c r="H84" i="3"/>
  <c r="J84" i="3"/>
  <c r="L84" i="3"/>
  <c r="N84" i="3"/>
  <c r="P84" i="3"/>
  <c r="R84" i="3"/>
  <c r="H85" i="3"/>
  <c r="J85" i="3"/>
  <c r="V84" i="3" s="1"/>
  <c r="L85" i="3"/>
  <c r="N85" i="3"/>
  <c r="P85" i="3"/>
  <c r="R85" i="3"/>
  <c r="T85" i="3"/>
  <c r="V85" i="3"/>
  <c r="W85" i="3" s="1"/>
  <c r="C87" i="3"/>
  <c r="D87" i="3"/>
  <c r="E87" i="3"/>
  <c r="F87" i="3"/>
  <c r="T88" i="3" s="1"/>
  <c r="AB86" i="3" s="1"/>
  <c r="L87" i="3"/>
  <c r="N87" i="3"/>
  <c r="K86" i="3" s="1"/>
  <c r="G90" i="3" s="1"/>
  <c r="P87" i="3"/>
  <c r="R87" i="3"/>
  <c r="O86" i="3" s="1"/>
  <c r="C88" i="3"/>
  <c r="D88" i="3"/>
  <c r="E88" i="3"/>
  <c r="F88" i="3"/>
  <c r="L88" i="3"/>
  <c r="N88" i="3"/>
  <c r="P88" i="3"/>
  <c r="R88" i="3"/>
  <c r="C89" i="3"/>
  <c r="D89" i="3"/>
  <c r="E89" i="3"/>
  <c r="F89" i="3"/>
  <c r="V88" i="3" s="1"/>
  <c r="L89" i="3"/>
  <c r="N89" i="3"/>
  <c r="P89" i="3"/>
  <c r="R89" i="3"/>
  <c r="T89" i="3"/>
  <c r="V89" i="3"/>
  <c r="W89" i="3" s="1"/>
  <c r="C91" i="3"/>
  <c r="D91" i="3"/>
  <c r="E91" i="3"/>
  <c r="F91" i="3"/>
  <c r="T92" i="3" s="1"/>
  <c r="AB90" i="3" s="1"/>
  <c r="G91" i="3"/>
  <c r="H91" i="3"/>
  <c r="I91" i="3"/>
  <c r="J91" i="3"/>
  <c r="P91" i="3"/>
  <c r="R91" i="3"/>
  <c r="O90" i="3" s="1"/>
  <c r="C92" i="3"/>
  <c r="D92" i="3"/>
  <c r="E92" i="3"/>
  <c r="F92" i="3"/>
  <c r="G92" i="3"/>
  <c r="H92" i="3"/>
  <c r="I92" i="3"/>
  <c r="J92" i="3"/>
  <c r="P92" i="3"/>
  <c r="R92" i="3"/>
  <c r="C93" i="3"/>
  <c r="D93" i="3"/>
  <c r="E93" i="3"/>
  <c r="F93" i="3"/>
  <c r="V92" i="3" s="1"/>
  <c r="G93" i="3"/>
  <c r="H93" i="3"/>
  <c r="I93" i="3"/>
  <c r="J93" i="3"/>
  <c r="P93" i="3"/>
  <c r="R93" i="3"/>
  <c r="T93" i="3"/>
  <c r="V93" i="3"/>
  <c r="AC90" i="3" s="1"/>
  <c r="C94" i="3"/>
  <c r="Z94" i="3" s="1"/>
  <c r="G94" i="3"/>
  <c r="K94" i="3"/>
  <c r="C95" i="3"/>
  <c r="D95" i="3"/>
  <c r="E95" i="3"/>
  <c r="F95" i="3"/>
  <c r="T96" i="3" s="1"/>
  <c r="G95" i="3"/>
  <c r="H95" i="3"/>
  <c r="I95" i="3"/>
  <c r="J95" i="3"/>
  <c r="K95" i="3"/>
  <c r="L95" i="3"/>
  <c r="M95" i="3"/>
  <c r="N95" i="3"/>
  <c r="C96" i="3"/>
  <c r="D96" i="3"/>
  <c r="E96" i="3"/>
  <c r="F96" i="3"/>
  <c r="G96" i="3"/>
  <c r="H96" i="3"/>
  <c r="I96" i="3"/>
  <c r="J96" i="3"/>
  <c r="K96" i="3"/>
  <c r="L96" i="3"/>
  <c r="M96" i="3"/>
  <c r="N96" i="3"/>
  <c r="C97" i="3"/>
  <c r="D97" i="3"/>
  <c r="E97" i="3"/>
  <c r="F97" i="3"/>
  <c r="V96" i="3" s="1"/>
  <c r="G97" i="3"/>
  <c r="H97" i="3"/>
  <c r="I97" i="3"/>
  <c r="J97" i="3"/>
  <c r="K97" i="3"/>
  <c r="L97" i="3"/>
  <c r="M97" i="3"/>
  <c r="N97" i="3"/>
  <c r="T97" i="3"/>
  <c r="V97" i="3"/>
  <c r="C99" i="3"/>
  <c r="G99" i="3"/>
  <c r="K99" i="3"/>
  <c r="O99" i="3"/>
  <c r="C100" i="3"/>
  <c r="G100" i="3"/>
  <c r="K100" i="3"/>
  <c r="O100" i="3"/>
  <c r="H102" i="3"/>
  <c r="J102" i="3"/>
  <c r="G101" i="3" s="1"/>
  <c r="L102" i="3"/>
  <c r="N102" i="3"/>
  <c r="K101" i="3" s="1"/>
  <c r="C109" i="3" s="1"/>
  <c r="P102" i="3"/>
  <c r="R102" i="3"/>
  <c r="O101" i="3" s="1"/>
  <c r="H103" i="3"/>
  <c r="J103" i="3"/>
  <c r="T103" i="3" s="1"/>
  <c r="AB101" i="3" s="1"/>
  <c r="L103" i="3"/>
  <c r="N103" i="3"/>
  <c r="P103" i="3"/>
  <c r="R103" i="3"/>
  <c r="H104" i="3"/>
  <c r="J104" i="3"/>
  <c r="V103" i="3" s="1"/>
  <c r="L104" i="3"/>
  <c r="N104" i="3"/>
  <c r="P104" i="3"/>
  <c r="R104" i="3"/>
  <c r="T104" i="3"/>
  <c r="V104" i="3"/>
  <c r="W104" i="3" s="1"/>
  <c r="C106" i="3"/>
  <c r="D106" i="3"/>
  <c r="E106" i="3"/>
  <c r="F106" i="3"/>
  <c r="L106" i="3"/>
  <c r="N106" i="3"/>
  <c r="K105" i="3" s="1"/>
  <c r="G109" i="3" s="1"/>
  <c r="P106" i="3"/>
  <c r="R106" i="3"/>
  <c r="O105" i="3" s="1"/>
  <c r="C107" i="3"/>
  <c r="D107" i="3"/>
  <c r="E107" i="3"/>
  <c r="F107" i="3"/>
  <c r="T107" i="3" s="1"/>
  <c r="AB105" i="3" s="1"/>
  <c r="L107" i="3"/>
  <c r="N107" i="3"/>
  <c r="P107" i="3"/>
  <c r="R107" i="3"/>
  <c r="C108" i="3"/>
  <c r="D108" i="3"/>
  <c r="E108" i="3"/>
  <c r="F108" i="3"/>
  <c r="V107" i="3" s="1"/>
  <c r="L108" i="3"/>
  <c r="N108" i="3"/>
  <c r="P108" i="3"/>
  <c r="R108" i="3"/>
  <c r="T108" i="3"/>
  <c r="V108" i="3"/>
  <c r="W108" i="3" s="1"/>
  <c r="C110" i="3"/>
  <c r="D110" i="3"/>
  <c r="E110" i="3"/>
  <c r="F110" i="3"/>
  <c r="G110" i="3"/>
  <c r="H110" i="3"/>
  <c r="I110" i="3"/>
  <c r="J110" i="3"/>
  <c r="P110" i="3"/>
  <c r="R110" i="3"/>
  <c r="O109" i="3" s="1"/>
  <c r="C111" i="3"/>
  <c r="D111" i="3"/>
  <c r="E111" i="3"/>
  <c r="F111" i="3"/>
  <c r="G111" i="3"/>
  <c r="H111" i="3"/>
  <c r="I111" i="3"/>
  <c r="J111" i="3"/>
  <c r="P111" i="3"/>
  <c r="R111" i="3"/>
  <c r="C112" i="3"/>
  <c r="D112" i="3"/>
  <c r="E112" i="3"/>
  <c r="F112" i="3"/>
  <c r="T111" i="3" s="1"/>
  <c r="AB109" i="3" s="1"/>
  <c r="G112" i="3"/>
  <c r="H112" i="3"/>
  <c r="I112" i="3"/>
  <c r="J112" i="3"/>
  <c r="P112" i="3"/>
  <c r="R112" i="3"/>
  <c r="T112" i="3"/>
  <c r="V112" i="3"/>
  <c r="AC109" i="3" s="1"/>
  <c r="C113" i="3"/>
  <c r="Z113" i="3" s="1"/>
  <c r="G113" i="3"/>
  <c r="K113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T114" i="3"/>
  <c r="AB113" i="3" s="1"/>
  <c r="V114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C116" i="3"/>
  <c r="D116" i="3" s="1"/>
  <c r="E116" i="3"/>
  <c r="F116" i="3"/>
  <c r="G116" i="3"/>
  <c r="H116" i="3" s="1"/>
  <c r="I116" i="3"/>
  <c r="V116" i="3" s="1"/>
  <c r="K116" i="3"/>
  <c r="L116" i="3" s="1"/>
  <c r="M116" i="3"/>
  <c r="T116" i="3"/>
  <c r="W116" i="3"/>
  <c r="C118" i="3"/>
  <c r="G118" i="3"/>
  <c r="K118" i="3"/>
  <c r="O118" i="3"/>
  <c r="C119" i="3"/>
  <c r="G119" i="3"/>
  <c r="K119" i="3"/>
  <c r="O119" i="3"/>
  <c r="H121" i="3"/>
  <c r="J121" i="3"/>
  <c r="G120" i="3" s="1"/>
  <c r="L121" i="3"/>
  <c r="N121" i="3"/>
  <c r="P121" i="3"/>
  <c r="R121" i="3"/>
  <c r="O120" i="3" s="1"/>
  <c r="H122" i="3"/>
  <c r="J122" i="3"/>
  <c r="L122" i="3"/>
  <c r="N122" i="3"/>
  <c r="K120" i="3" s="1"/>
  <c r="C128" i="3" s="1"/>
  <c r="P122" i="3"/>
  <c r="R122" i="3"/>
  <c r="T122" i="3"/>
  <c r="AB120" i="3" s="1"/>
  <c r="H123" i="3"/>
  <c r="J123" i="3"/>
  <c r="V122" i="3" s="1"/>
  <c r="L123" i="3"/>
  <c r="N123" i="3"/>
  <c r="P123" i="3"/>
  <c r="R123" i="3"/>
  <c r="T123" i="3"/>
  <c r="V123" i="3"/>
  <c r="AC120" i="3" s="1"/>
  <c r="W123" i="3"/>
  <c r="C125" i="3"/>
  <c r="D125" i="3" s="1"/>
  <c r="E125" i="3"/>
  <c r="L125" i="3"/>
  <c r="N125" i="3"/>
  <c r="P125" i="3"/>
  <c r="R125" i="3"/>
  <c r="O124" i="3" s="1"/>
  <c r="C126" i="3"/>
  <c r="D126" i="3" s="1"/>
  <c r="E126" i="3"/>
  <c r="V127" i="3" s="1"/>
  <c r="L126" i="3"/>
  <c r="N126" i="3"/>
  <c r="K124" i="3" s="1"/>
  <c r="G128" i="3" s="1"/>
  <c r="P126" i="3"/>
  <c r="R126" i="3"/>
  <c r="C127" i="3"/>
  <c r="D127" i="3" s="1"/>
  <c r="E127" i="3"/>
  <c r="L127" i="3"/>
  <c r="N127" i="3"/>
  <c r="P127" i="3"/>
  <c r="R127" i="3"/>
  <c r="T127" i="3"/>
  <c r="C129" i="3"/>
  <c r="D129" i="3" s="1"/>
  <c r="E129" i="3"/>
  <c r="G129" i="3"/>
  <c r="H129" i="3" s="1"/>
  <c r="I129" i="3"/>
  <c r="P129" i="3"/>
  <c r="R129" i="3"/>
  <c r="O128" i="3" s="1"/>
  <c r="C130" i="3"/>
  <c r="D130" i="3" s="1"/>
  <c r="E130" i="3"/>
  <c r="V131" i="3" s="1"/>
  <c r="AC128" i="3" s="1"/>
  <c r="G130" i="3"/>
  <c r="H130" i="3" s="1"/>
  <c r="I130" i="3"/>
  <c r="P130" i="3"/>
  <c r="R130" i="3"/>
  <c r="C131" i="3"/>
  <c r="D131" i="3" s="1"/>
  <c r="E131" i="3"/>
  <c r="G131" i="3"/>
  <c r="H131" i="3" s="1"/>
  <c r="I131" i="3"/>
  <c r="P131" i="3"/>
  <c r="R131" i="3"/>
  <c r="T131" i="3"/>
  <c r="C132" i="3"/>
  <c r="G132" i="3"/>
  <c r="K132" i="3"/>
  <c r="Z132" i="3"/>
  <c r="C133" i="3"/>
  <c r="D133" i="3" s="1"/>
  <c r="E133" i="3"/>
  <c r="V135" i="3" s="1"/>
  <c r="G133" i="3"/>
  <c r="H133" i="3" s="1"/>
  <c r="I133" i="3"/>
  <c r="K133" i="3"/>
  <c r="L133" i="3" s="1"/>
  <c r="M133" i="3"/>
  <c r="T133" i="3"/>
  <c r="AB132" i="3" s="1"/>
  <c r="C134" i="3"/>
  <c r="D134" i="3" s="1"/>
  <c r="E134" i="3"/>
  <c r="G134" i="3"/>
  <c r="H134" i="3" s="1"/>
  <c r="I134" i="3"/>
  <c r="K134" i="3"/>
  <c r="L134" i="3" s="1"/>
  <c r="M134" i="3"/>
  <c r="C135" i="3"/>
  <c r="D135" i="3" s="1"/>
  <c r="E135" i="3"/>
  <c r="G135" i="3"/>
  <c r="H135" i="3" s="1"/>
  <c r="I135" i="3"/>
  <c r="K135" i="3"/>
  <c r="L135" i="3" s="1"/>
  <c r="M135" i="3"/>
  <c r="T135" i="3"/>
  <c r="W135" i="3"/>
  <c r="C137" i="3"/>
  <c r="G137" i="3"/>
  <c r="K137" i="3"/>
  <c r="O137" i="3"/>
  <c r="C138" i="3"/>
  <c r="G138" i="3"/>
  <c r="K138" i="3"/>
  <c r="O138" i="3"/>
  <c r="K139" i="3"/>
  <c r="H140" i="3"/>
  <c r="J140" i="3"/>
  <c r="G139" i="3" s="1"/>
  <c r="L140" i="3"/>
  <c r="N140" i="3"/>
  <c r="P140" i="3"/>
  <c r="R140" i="3"/>
  <c r="O139" i="3" s="1"/>
  <c r="H141" i="3"/>
  <c r="J141" i="3"/>
  <c r="L141" i="3"/>
  <c r="N141" i="3"/>
  <c r="P141" i="3"/>
  <c r="R141" i="3"/>
  <c r="T141" i="3"/>
  <c r="AB139" i="3" s="1"/>
  <c r="H142" i="3"/>
  <c r="J142" i="3"/>
  <c r="V141" i="3" s="1"/>
  <c r="L142" i="3"/>
  <c r="N142" i="3"/>
  <c r="P142" i="3"/>
  <c r="R142" i="3"/>
  <c r="T142" i="3"/>
  <c r="V142" i="3"/>
  <c r="AC139" i="3" s="1"/>
  <c r="W142" i="3"/>
  <c r="K143" i="3"/>
  <c r="C144" i="3"/>
  <c r="D144" i="3" s="1"/>
  <c r="E144" i="3"/>
  <c r="V146" i="3" s="1"/>
  <c r="L144" i="3"/>
  <c r="N144" i="3"/>
  <c r="P144" i="3"/>
  <c r="R144" i="3"/>
  <c r="O143" i="3" s="1"/>
  <c r="C145" i="3"/>
  <c r="D145" i="3" s="1"/>
  <c r="E145" i="3"/>
  <c r="L145" i="3"/>
  <c r="N145" i="3"/>
  <c r="P145" i="3"/>
  <c r="R145" i="3"/>
  <c r="C146" i="3"/>
  <c r="D146" i="3" s="1"/>
  <c r="E146" i="3"/>
  <c r="L146" i="3"/>
  <c r="N146" i="3"/>
  <c r="P146" i="3"/>
  <c r="R146" i="3"/>
  <c r="T146" i="3"/>
  <c r="C147" i="3"/>
  <c r="G147" i="3"/>
  <c r="C148" i="3"/>
  <c r="D148" i="3" s="1"/>
  <c r="E148" i="3"/>
  <c r="G148" i="3"/>
  <c r="H148" i="3" s="1"/>
  <c r="I148" i="3"/>
  <c r="P148" i="3"/>
  <c r="R148" i="3"/>
  <c r="O147" i="3" s="1"/>
  <c r="T148" i="3" s="1"/>
  <c r="AA147" i="3" s="1"/>
  <c r="C149" i="3"/>
  <c r="E149" i="3"/>
  <c r="G149" i="3"/>
  <c r="I149" i="3"/>
  <c r="P149" i="3"/>
  <c r="R149" i="3"/>
  <c r="C150" i="3"/>
  <c r="E150" i="3"/>
  <c r="G150" i="3"/>
  <c r="I150" i="3"/>
  <c r="P150" i="3"/>
  <c r="R150" i="3"/>
  <c r="T150" i="3"/>
  <c r="C151" i="3"/>
  <c r="G151" i="3"/>
  <c r="K151" i="3"/>
  <c r="Z151" i="3"/>
  <c r="AB151" i="3"/>
  <c r="C152" i="3"/>
  <c r="E152" i="3"/>
  <c r="G152" i="3"/>
  <c r="I152" i="3"/>
  <c r="K152" i="3"/>
  <c r="M152" i="3"/>
  <c r="T152" i="3"/>
  <c r="C153" i="3"/>
  <c r="E153" i="3" s="1"/>
  <c r="G153" i="3"/>
  <c r="I153" i="3" s="1"/>
  <c r="K153" i="3"/>
  <c r="L153" i="3" s="1"/>
  <c r="M153" i="3"/>
  <c r="C154" i="3"/>
  <c r="D154" i="3" s="1"/>
  <c r="E154" i="3"/>
  <c r="G154" i="3"/>
  <c r="H154" i="3" s="1"/>
  <c r="I154" i="3"/>
  <c r="K154" i="3"/>
  <c r="L154" i="3" s="1"/>
  <c r="M154" i="3"/>
  <c r="T154" i="3"/>
  <c r="W154" i="3"/>
  <c r="C160" i="3"/>
  <c r="G160" i="3"/>
  <c r="K160" i="3"/>
  <c r="O160" i="3"/>
  <c r="C161" i="3"/>
  <c r="G161" i="3"/>
  <c r="K161" i="3"/>
  <c r="O161" i="3"/>
  <c r="H163" i="3"/>
  <c r="J163" i="3"/>
  <c r="G162" i="3" s="1"/>
  <c r="L163" i="3"/>
  <c r="N163" i="3"/>
  <c r="K162" i="3" s="1"/>
  <c r="C170" i="3" s="1"/>
  <c r="P163" i="3"/>
  <c r="R163" i="3"/>
  <c r="O162" i="3" s="1"/>
  <c r="H164" i="3"/>
  <c r="J164" i="3"/>
  <c r="L164" i="3"/>
  <c r="N164" i="3"/>
  <c r="P164" i="3"/>
  <c r="R164" i="3"/>
  <c r="H165" i="3"/>
  <c r="J165" i="3"/>
  <c r="V164" i="3" s="1"/>
  <c r="L165" i="3"/>
  <c r="N165" i="3"/>
  <c r="P165" i="3"/>
  <c r="R165" i="3"/>
  <c r="T165" i="3"/>
  <c r="V165" i="3"/>
  <c r="W165" i="3" s="1"/>
  <c r="O166" i="3"/>
  <c r="C167" i="3"/>
  <c r="D167" i="3" s="1"/>
  <c r="E167" i="3"/>
  <c r="V169" i="3" s="1"/>
  <c r="W169" i="3" s="1"/>
  <c r="L167" i="3"/>
  <c r="N167" i="3"/>
  <c r="K166" i="3" s="1"/>
  <c r="G170" i="3" s="1"/>
  <c r="P167" i="3"/>
  <c r="R167" i="3"/>
  <c r="C168" i="3"/>
  <c r="D168" i="3" s="1"/>
  <c r="E168" i="3"/>
  <c r="L168" i="3"/>
  <c r="N168" i="3"/>
  <c r="P168" i="3"/>
  <c r="R168" i="3"/>
  <c r="C169" i="3"/>
  <c r="D169" i="3" s="1"/>
  <c r="E169" i="3"/>
  <c r="L169" i="3"/>
  <c r="N169" i="3"/>
  <c r="P169" i="3"/>
  <c r="R169" i="3"/>
  <c r="T169" i="3"/>
  <c r="C171" i="3"/>
  <c r="D171" i="3"/>
  <c r="E171" i="3"/>
  <c r="F171" i="3"/>
  <c r="T172" i="3" s="1"/>
  <c r="G171" i="3"/>
  <c r="H171" i="3"/>
  <c r="I171" i="3"/>
  <c r="J171" i="3"/>
  <c r="P171" i="3"/>
  <c r="R171" i="3"/>
  <c r="O170" i="3" s="1"/>
  <c r="C172" i="3"/>
  <c r="D172" i="3"/>
  <c r="E172" i="3"/>
  <c r="F172" i="3"/>
  <c r="G172" i="3"/>
  <c r="H172" i="3"/>
  <c r="I172" i="3"/>
  <c r="J172" i="3"/>
  <c r="P172" i="3"/>
  <c r="R172" i="3"/>
  <c r="C173" i="3"/>
  <c r="D173" i="3"/>
  <c r="E173" i="3"/>
  <c r="F173" i="3"/>
  <c r="V172" i="3" s="1"/>
  <c r="G173" i="3"/>
  <c r="H173" i="3"/>
  <c r="I173" i="3"/>
  <c r="J173" i="3"/>
  <c r="P173" i="3"/>
  <c r="R173" i="3"/>
  <c r="T173" i="3"/>
  <c r="V173" i="3"/>
  <c r="C174" i="3"/>
  <c r="Z174" i="3" s="1"/>
  <c r="G174" i="3"/>
  <c r="K174" i="3"/>
  <c r="C175" i="3"/>
  <c r="D175" i="3" s="1"/>
  <c r="E175" i="3"/>
  <c r="V177" i="3" s="1"/>
  <c r="G175" i="3"/>
  <c r="H175" i="3" s="1"/>
  <c r="I175" i="3"/>
  <c r="K175" i="3"/>
  <c r="L175" i="3" s="1"/>
  <c r="M175" i="3"/>
  <c r="T175" i="3"/>
  <c r="V175" i="3" s="1"/>
  <c r="C176" i="3"/>
  <c r="D176" i="3" s="1"/>
  <c r="E176" i="3"/>
  <c r="G176" i="3"/>
  <c r="H176" i="3" s="1"/>
  <c r="I176" i="3"/>
  <c r="K176" i="3"/>
  <c r="L176" i="3" s="1"/>
  <c r="M176" i="3"/>
  <c r="C177" i="3"/>
  <c r="D177" i="3" s="1"/>
  <c r="E177" i="3"/>
  <c r="G177" i="3"/>
  <c r="H177" i="3" s="1"/>
  <c r="I177" i="3"/>
  <c r="K177" i="3"/>
  <c r="L177" i="3" s="1"/>
  <c r="M177" i="3"/>
  <c r="T177" i="3"/>
  <c r="W177" i="3"/>
  <c r="C179" i="3"/>
  <c r="G179" i="3"/>
  <c r="K179" i="3"/>
  <c r="O179" i="3"/>
  <c r="C180" i="3"/>
  <c r="G180" i="3"/>
  <c r="K180" i="3"/>
  <c r="O180" i="3"/>
  <c r="H182" i="3"/>
  <c r="J182" i="3"/>
  <c r="G181" i="3" s="1"/>
  <c r="L182" i="3"/>
  <c r="N182" i="3"/>
  <c r="K181" i="3" s="1"/>
  <c r="C189" i="3" s="1"/>
  <c r="P182" i="3"/>
  <c r="R182" i="3"/>
  <c r="O181" i="3" s="1"/>
  <c r="H183" i="3"/>
  <c r="J183" i="3"/>
  <c r="L183" i="3"/>
  <c r="N183" i="3"/>
  <c r="P183" i="3"/>
  <c r="R183" i="3"/>
  <c r="H184" i="3"/>
  <c r="J184" i="3"/>
  <c r="V183" i="3" s="1"/>
  <c r="L184" i="3"/>
  <c r="N184" i="3"/>
  <c r="P184" i="3"/>
  <c r="R184" i="3"/>
  <c r="T184" i="3"/>
  <c r="V184" i="3"/>
  <c r="W184" i="3" s="1"/>
  <c r="O185" i="3"/>
  <c r="C186" i="3"/>
  <c r="D186" i="3" s="1"/>
  <c r="E186" i="3"/>
  <c r="V188" i="3" s="1"/>
  <c r="W188" i="3" s="1"/>
  <c r="L186" i="3"/>
  <c r="N186" i="3"/>
  <c r="K185" i="3" s="1"/>
  <c r="G189" i="3" s="1"/>
  <c r="P186" i="3"/>
  <c r="R186" i="3"/>
  <c r="C187" i="3"/>
  <c r="D187" i="3" s="1"/>
  <c r="E187" i="3"/>
  <c r="L187" i="3"/>
  <c r="N187" i="3"/>
  <c r="P187" i="3"/>
  <c r="R187" i="3"/>
  <c r="C188" i="3"/>
  <c r="D188" i="3" s="1"/>
  <c r="E188" i="3"/>
  <c r="L188" i="3"/>
  <c r="N188" i="3"/>
  <c r="P188" i="3"/>
  <c r="R188" i="3"/>
  <c r="T188" i="3"/>
  <c r="C190" i="3"/>
  <c r="D190" i="3"/>
  <c r="E190" i="3"/>
  <c r="F190" i="3"/>
  <c r="T191" i="3" s="1"/>
  <c r="G190" i="3"/>
  <c r="H190" i="3"/>
  <c r="I190" i="3"/>
  <c r="J190" i="3"/>
  <c r="P190" i="3"/>
  <c r="R190" i="3"/>
  <c r="O189" i="3" s="1"/>
  <c r="C191" i="3"/>
  <c r="D191" i="3"/>
  <c r="E191" i="3"/>
  <c r="F191" i="3"/>
  <c r="G191" i="3"/>
  <c r="H191" i="3"/>
  <c r="I191" i="3"/>
  <c r="J191" i="3"/>
  <c r="P191" i="3"/>
  <c r="R191" i="3"/>
  <c r="C192" i="3"/>
  <c r="D192" i="3"/>
  <c r="E192" i="3"/>
  <c r="F192" i="3"/>
  <c r="V191" i="3" s="1"/>
  <c r="G192" i="3"/>
  <c r="H192" i="3"/>
  <c r="I192" i="3"/>
  <c r="J192" i="3"/>
  <c r="P192" i="3"/>
  <c r="R192" i="3"/>
  <c r="T192" i="3"/>
  <c r="V192" i="3"/>
  <c r="C193" i="3"/>
  <c r="Z193" i="3" s="1"/>
  <c r="G193" i="3"/>
  <c r="K193" i="3"/>
  <c r="C194" i="3"/>
  <c r="D194" i="3" s="1"/>
  <c r="E194" i="3"/>
  <c r="V196" i="3" s="1"/>
  <c r="G194" i="3"/>
  <c r="H194" i="3" s="1"/>
  <c r="I194" i="3"/>
  <c r="K194" i="3"/>
  <c r="L194" i="3" s="1"/>
  <c r="M194" i="3"/>
  <c r="T194" i="3"/>
  <c r="V194" i="3" s="1"/>
  <c r="C195" i="3"/>
  <c r="D195" i="3" s="1"/>
  <c r="E195" i="3"/>
  <c r="G195" i="3"/>
  <c r="H195" i="3" s="1"/>
  <c r="I195" i="3"/>
  <c r="K195" i="3"/>
  <c r="L195" i="3" s="1"/>
  <c r="M195" i="3"/>
  <c r="C196" i="3"/>
  <c r="D196" i="3" s="1"/>
  <c r="E196" i="3"/>
  <c r="G196" i="3"/>
  <c r="H196" i="3" s="1"/>
  <c r="I196" i="3"/>
  <c r="K196" i="3"/>
  <c r="L196" i="3" s="1"/>
  <c r="M196" i="3"/>
  <c r="T196" i="3"/>
  <c r="W196" i="3"/>
  <c r="C198" i="3"/>
  <c r="G198" i="3"/>
  <c r="K198" i="3"/>
  <c r="O198" i="3"/>
  <c r="C199" i="3"/>
  <c r="G199" i="3"/>
  <c r="K199" i="3"/>
  <c r="O199" i="3"/>
  <c r="H201" i="3"/>
  <c r="J201" i="3"/>
  <c r="G200" i="3" s="1"/>
  <c r="L201" i="3"/>
  <c r="N201" i="3"/>
  <c r="K200" i="3" s="1"/>
  <c r="C208" i="3" s="1"/>
  <c r="P201" i="3"/>
  <c r="R201" i="3"/>
  <c r="O200" i="3" s="1"/>
  <c r="H202" i="3"/>
  <c r="J202" i="3"/>
  <c r="L202" i="3"/>
  <c r="N202" i="3"/>
  <c r="P202" i="3"/>
  <c r="R202" i="3"/>
  <c r="H203" i="3"/>
  <c r="J203" i="3"/>
  <c r="V202" i="3" s="1"/>
  <c r="L203" i="3"/>
  <c r="N203" i="3"/>
  <c r="P203" i="3"/>
  <c r="R203" i="3"/>
  <c r="T203" i="3"/>
  <c r="V203" i="3"/>
  <c r="W203" i="3" s="1"/>
  <c r="O204" i="3"/>
  <c r="C205" i="3"/>
  <c r="D205" i="3" s="1"/>
  <c r="E205" i="3"/>
  <c r="V207" i="3" s="1"/>
  <c r="W207" i="3" s="1"/>
  <c r="L205" i="3"/>
  <c r="N205" i="3"/>
  <c r="K204" i="3" s="1"/>
  <c r="G208" i="3" s="1"/>
  <c r="P205" i="3"/>
  <c r="R205" i="3"/>
  <c r="C206" i="3"/>
  <c r="D206" i="3" s="1"/>
  <c r="E206" i="3"/>
  <c r="L206" i="3"/>
  <c r="N206" i="3"/>
  <c r="P206" i="3"/>
  <c r="R206" i="3"/>
  <c r="C207" i="3"/>
  <c r="D207" i="3" s="1"/>
  <c r="E207" i="3"/>
  <c r="L207" i="3"/>
  <c r="N207" i="3"/>
  <c r="P207" i="3"/>
  <c r="R207" i="3"/>
  <c r="T207" i="3"/>
  <c r="C209" i="3"/>
  <c r="D209" i="3"/>
  <c r="E209" i="3"/>
  <c r="F209" i="3"/>
  <c r="T210" i="3" s="1"/>
  <c r="G209" i="3"/>
  <c r="H209" i="3"/>
  <c r="I209" i="3"/>
  <c r="J209" i="3"/>
  <c r="P209" i="3"/>
  <c r="R209" i="3"/>
  <c r="O208" i="3" s="1"/>
  <c r="C210" i="3"/>
  <c r="D210" i="3"/>
  <c r="E210" i="3"/>
  <c r="F210" i="3"/>
  <c r="G210" i="3"/>
  <c r="H210" i="3"/>
  <c r="I210" i="3"/>
  <c r="J210" i="3"/>
  <c r="P210" i="3"/>
  <c r="R210" i="3"/>
  <c r="C211" i="3"/>
  <c r="D211" i="3"/>
  <c r="E211" i="3"/>
  <c r="F211" i="3"/>
  <c r="V210" i="3" s="1"/>
  <c r="G211" i="3"/>
  <c r="H211" i="3"/>
  <c r="I211" i="3"/>
  <c r="J211" i="3"/>
  <c r="P211" i="3"/>
  <c r="R211" i="3"/>
  <c r="T211" i="3"/>
  <c r="V211" i="3"/>
  <c r="C212" i="3"/>
  <c r="Z212" i="3" s="1"/>
  <c r="G212" i="3"/>
  <c r="K212" i="3"/>
  <c r="C213" i="3"/>
  <c r="D213" i="3" s="1"/>
  <c r="E213" i="3"/>
  <c r="V215" i="3" s="1"/>
  <c r="G213" i="3"/>
  <c r="H213" i="3" s="1"/>
  <c r="I213" i="3"/>
  <c r="K213" i="3"/>
  <c r="L213" i="3" s="1"/>
  <c r="M213" i="3"/>
  <c r="T213" i="3"/>
  <c r="V213" i="3" s="1"/>
  <c r="C214" i="3"/>
  <c r="D214" i="3" s="1"/>
  <c r="E214" i="3"/>
  <c r="G214" i="3"/>
  <c r="H214" i="3" s="1"/>
  <c r="I214" i="3"/>
  <c r="K214" i="3"/>
  <c r="L214" i="3" s="1"/>
  <c r="M214" i="3"/>
  <c r="C215" i="3"/>
  <c r="D215" i="3" s="1"/>
  <c r="E215" i="3"/>
  <c r="G215" i="3"/>
  <c r="H215" i="3" s="1"/>
  <c r="I215" i="3"/>
  <c r="K215" i="3"/>
  <c r="L215" i="3" s="1"/>
  <c r="M215" i="3"/>
  <c r="T215" i="3"/>
  <c r="W215" i="3"/>
  <c r="C217" i="3"/>
  <c r="G217" i="3"/>
  <c r="K217" i="3"/>
  <c r="O217" i="3"/>
  <c r="C218" i="3"/>
  <c r="G218" i="3"/>
  <c r="K218" i="3"/>
  <c r="O218" i="3"/>
  <c r="H220" i="3"/>
  <c r="J220" i="3"/>
  <c r="G219" i="3" s="1"/>
  <c r="L220" i="3"/>
  <c r="N220" i="3"/>
  <c r="K219" i="3" s="1"/>
  <c r="C227" i="3" s="1"/>
  <c r="P220" i="3"/>
  <c r="R220" i="3"/>
  <c r="O219" i="3" s="1"/>
  <c r="H221" i="3"/>
  <c r="J221" i="3"/>
  <c r="L221" i="3"/>
  <c r="N221" i="3"/>
  <c r="P221" i="3"/>
  <c r="R221" i="3"/>
  <c r="H222" i="3"/>
  <c r="J222" i="3"/>
  <c r="V221" i="3" s="1"/>
  <c r="L222" i="3"/>
  <c r="N222" i="3"/>
  <c r="P222" i="3"/>
  <c r="R222" i="3"/>
  <c r="T222" i="3"/>
  <c r="V222" i="3"/>
  <c r="W222" i="3" s="1"/>
  <c r="O223" i="3"/>
  <c r="C224" i="3"/>
  <c r="D224" i="3" s="1"/>
  <c r="E224" i="3"/>
  <c r="V226" i="3" s="1"/>
  <c r="W226" i="3" s="1"/>
  <c r="L224" i="3"/>
  <c r="N224" i="3"/>
  <c r="K223" i="3" s="1"/>
  <c r="G227" i="3" s="1"/>
  <c r="P224" i="3"/>
  <c r="R224" i="3"/>
  <c r="C225" i="3"/>
  <c r="D225" i="3" s="1"/>
  <c r="E225" i="3"/>
  <c r="L225" i="3"/>
  <c r="N225" i="3"/>
  <c r="P225" i="3"/>
  <c r="R225" i="3"/>
  <c r="C226" i="3"/>
  <c r="D226" i="3" s="1"/>
  <c r="E226" i="3"/>
  <c r="L226" i="3"/>
  <c r="N226" i="3"/>
  <c r="P226" i="3"/>
  <c r="R226" i="3"/>
  <c r="T226" i="3"/>
  <c r="C228" i="3"/>
  <c r="D228" i="3"/>
  <c r="E228" i="3"/>
  <c r="F228" i="3"/>
  <c r="T229" i="3" s="1"/>
  <c r="G228" i="3"/>
  <c r="H228" i="3"/>
  <c r="I228" i="3"/>
  <c r="J228" i="3"/>
  <c r="P228" i="3"/>
  <c r="R228" i="3"/>
  <c r="O227" i="3" s="1"/>
  <c r="C229" i="3"/>
  <c r="D229" i="3"/>
  <c r="E229" i="3"/>
  <c r="F229" i="3"/>
  <c r="G229" i="3"/>
  <c r="H229" i="3"/>
  <c r="I229" i="3"/>
  <c r="J229" i="3"/>
  <c r="P229" i="3"/>
  <c r="R229" i="3"/>
  <c r="C230" i="3"/>
  <c r="D230" i="3"/>
  <c r="E230" i="3"/>
  <c r="F230" i="3"/>
  <c r="V229" i="3" s="1"/>
  <c r="G230" i="3"/>
  <c r="H230" i="3"/>
  <c r="I230" i="3"/>
  <c r="J230" i="3"/>
  <c r="P230" i="3"/>
  <c r="R230" i="3"/>
  <c r="T230" i="3"/>
  <c r="V230" i="3"/>
  <c r="C231" i="3"/>
  <c r="Z231" i="3" s="1"/>
  <c r="G231" i="3"/>
  <c r="K231" i="3"/>
  <c r="C232" i="3"/>
  <c r="D232" i="3" s="1"/>
  <c r="E232" i="3"/>
  <c r="V234" i="3" s="1"/>
  <c r="G232" i="3"/>
  <c r="H232" i="3" s="1"/>
  <c r="I232" i="3"/>
  <c r="K232" i="3"/>
  <c r="L232" i="3" s="1"/>
  <c r="M232" i="3"/>
  <c r="T232" i="3"/>
  <c r="V232" i="3" s="1"/>
  <c r="C233" i="3"/>
  <c r="D233" i="3" s="1"/>
  <c r="E233" i="3"/>
  <c r="G233" i="3"/>
  <c r="H233" i="3" s="1"/>
  <c r="I233" i="3"/>
  <c r="K233" i="3"/>
  <c r="L233" i="3" s="1"/>
  <c r="M233" i="3"/>
  <c r="C234" i="3"/>
  <c r="D234" i="3" s="1"/>
  <c r="E234" i="3"/>
  <c r="G234" i="3"/>
  <c r="H234" i="3" s="1"/>
  <c r="I234" i="3"/>
  <c r="K234" i="3"/>
  <c r="L234" i="3" s="1"/>
  <c r="M234" i="3"/>
  <c r="T234" i="3"/>
  <c r="W234" i="3"/>
  <c r="C236" i="3"/>
  <c r="G236" i="3"/>
  <c r="K236" i="3"/>
  <c r="O236" i="3"/>
  <c r="C237" i="3"/>
  <c r="G237" i="3"/>
  <c r="K237" i="3"/>
  <c r="O237" i="3"/>
  <c r="H239" i="3"/>
  <c r="J239" i="3"/>
  <c r="G238" i="3" s="1"/>
  <c r="L239" i="3"/>
  <c r="N239" i="3"/>
  <c r="K238" i="3" s="1"/>
  <c r="C246" i="3" s="1"/>
  <c r="P239" i="3"/>
  <c r="R239" i="3"/>
  <c r="O238" i="3" s="1"/>
  <c r="H240" i="3"/>
  <c r="J240" i="3"/>
  <c r="L240" i="3"/>
  <c r="N240" i="3"/>
  <c r="P240" i="3"/>
  <c r="R240" i="3"/>
  <c r="H241" i="3"/>
  <c r="J241" i="3"/>
  <c r="V240" i="3" s="1"/>
  <c r="L241" i="3"/>
  <c r="N241" i="3"/>
  <c r="P241" i="3"/>
  <c r="R241" i="3"/>
  <c r="T241" i="3"/>
  <c r="V241" i="3"/>
  <c r="W241" i="3" s="1"/>
  <c r="O242" i="3"/>
  <c r="C243" i="3"/>
  <c r="D243" i="3" s="1"/>
  <c r="E243" i="3"/>
  <c r="V245" i="3" s="1"/>
  <c r="W245" i="3" s="1"/>
  <c r="L243" i="3"/>
  <c r="N243" i="3"/>
  <c r="K242" i="3" s="1"/>
  <c r="G246" i="3" s="1"/>
  <c r="P243" i="3"/>
  <c r="R243" i="3"/>
  <c r="C244" i="3"/>
  <c r="D244" i="3" s="1"/>
  <c r="E244" i="3"/>
  <c r="L244" i="3"/>
  <c r="N244" i="3"/>
  <c r="P244" i="3"/>
  <c r="R244" i="3"/>
  <c r="C245" i="3"/>
  <c r="D245" i="3" s="1"/>
  <c r="E245" i="3"/>
  <c r="L245" i="3"/>
  <c r="N245" i="3"/>
  <c r="P245" i="3"/>
  <c r="R245" i="3"/>
  <c r="T245" i="3"/>
  <c r="C247" i="3"/>
  <c r="D247" i="3"/>
  <c r="E247" i="3"/>
  <c r="F247" i="3"/>
  <c r="T248" i="3" s="1"/>
  <c r="G247" i="3"/>
  <c r="H247" i="3"/>
  <c r="I247" i="3"/>
  <c r="J247" i="3"/>
  <c r="P247" i="3"/>
  <c r="R247" i="3"/>
  <c r="O246" i="3" s="1"/>
  <c r="C248" i="3"/>
  <c r="D248" i="3"/>
  <c r="E248" i="3"/>
  <c r="F248" i="3"/>
  <c r="G248" i="3"/>
  <c r="H248" i="3"/>
  <c r="I248" i="3"/>
  <c r="J248" i="3"/>
  <c r="P248" i="3"/>
  <c r="R248" i="3"/>
  <c r="C249" i="3"/>
  <c r="D249" i="3"/>
  <c r="E249" i="3"/>
  <c r="F249" i="3"/>
  <c r="V248" i="3" s="1"/>
  <c r="G249" i="3"/>
  <c r="H249" i="3"/>
  <c r="I249" i="3"/>
  <c r="J249" i="3"/>
  <c r="P249" i="3"/>
  <c r="R249" i="3"/>
  <c r="T249" i="3"/>
  <c r="V249" i="3"/>
  <c r="C250" i="3"/>
  <c r="Z250" i="3" s="1"/>
  <c r="G250" i="3"/>
  <c r="K250" i="3"/>
  <c r="C251" i="3"/>
  <c r="D251" i="3" s="1"/>
  <c r="E251" i="3"/>
  <c r="V253" i="3" s="1"/>
  <c r="G251" i="3"/>
  <c r="H251" i="3" s="1"/>
  <c r="I251" i="3"/>
  <c r="K251" i="3"/>
  <c r="L251" i="3" s="1"/>
  <c r="M251" i="3"/>
  <c r="T251" i="3"/>
  <c r="V251" i="3" s="1"/>
  <c r="C252" i="3"/>
  <c r="D252" i="3" s="1"/>
  <c r="E252" i="3"/>
  <c r="G252" i="3"/>
  <c r="H252" i="3" s="1"/>
  <c r="I252" i="3"/>
  <c r="K252" i="3"/>
  <c r="L252" i="3" s="1"/>
  <c r="M252" i="3"/>
  <c r="C253" i="3"/>
  <c r="D253" i="3" s="1"/>
  <c r="E253" i="3"/>
  <c r="G253" i="3"/>
  <c r="H253" i="3" s="1"/>
  <c r="I253" i="3"/>
  <c r="K253" i="3"/>
  <c r="L253" i="3" s="1"/>
  <c r="M253" i="3"/>
  <c r="T253" i="3"/>
  <c r="W253" i="3"/>
  <c r="C256" i="3"/>
  <c r="G256" i="3"/>
  <c r="K256" i="3"/>
  <c r="O256" i="3"/>
  <c r="C257" i="3"/>
  <c r="G257" i="3"/>
  <c r="K257" i="3"/>
  <c r="O257" i="3"/>
  <c r="H259" i="3"/>
  <c r="J259" i="3"/>
  <c r="G258" i="3" s="1"/>
  <c r="L259" i="3"/>
  <c r="N259" i="3"/>
  <c r="K258" i="3" s="1"/>
  <c r="C266" i="3" s="1"/>
  <c r="P259" i="3"/>
  <c r="R259" i="3"/>
  <c r="O258" i="3" s="1"/>
  <c r="H260" i="3"/>
  <c r="J260" i="3"/>
  <c r="L260" i="3"/>
  <c r="N260" i="3"/>
  <c r="P260" i="3"/>
  <c r="R260" i="3"/>
  <c r="H261" i="3"/>
  <c r="J261" i="3"/>
  <c r="V260" i="3" s="1"/>
  <c r="L261" i="3"/>
  <c r="N261" i="3"/>
  <c r="P261" i="3"/>
  <c r="R261" i="3"/>
  <c r="T261" i="3"/>
  <c r="V261" i="3"/>
  <c r="W261" i="3" s="1"/>
  <c r="O262" i="3"/>
  <c r="C263" i="3"/>
  <c r="D263" i="3" s="1"/>
  <c r="E263" i="3"/>
  <c r="V265" i="3" s="1"/>
  <c r="W265" i="3" s="1"/>
  <c r="L263" i="3"/>
  <c r="N263" i="3"/>
  <c r="K262" i="3" s="1"/>
  <c r="G266" i="3" s="1"/>
  <c r="P263" i="3"/>
  <c r="R263" i="3"/>
  <c r="C264" i="3"/>
  <c r="D264" i="3" s="1"/>
  <c r="E264" i="3"/>
  <c r="L264" i="3"/>
  <c r="N264" i="3"/>
  <c r="P264" i="3"/>
  <c r="R264" i="3"/>
  <c r="C265" i="3"/>
  <c r="D265" i="3" s="1"/>
  <c r="E265" i="3"/>
  <c r="L265" i="3"/>
  <c r="N265" i="3"/>
  <c r="P265" i="3"/>
  <c r="R265" i="3"/>
  <c r="T265" i="3"/>
  <c r="C267" i="3"/>
  <c r="D267" i="3"/>
  <c r="E267" i="3"/>
  <c r="F267" i="3"/>
  <c r="T268" i="3" s="1"/>
  <c r="G267" i="3"/>
  <c r="H267" i="3"/>
  <c r="I267" i="3"/>
  <c r="J267" i="3"/>
  <c r="P267" i="3"/>
  <c r="R267" i="3"/>
  <c r="O266" i="3" s="1"/>
  <c r="C268" i="3"/>
  <c r="D268" i="3"/>
  <c r="E268" i="3"/>
  <c r="F268" i="3"/>
  <c r="G268" i="3"/>
  <c r="H268" i="3"/>
  <c r="I268" i="3"/>
  <c r="J268" i="3"/>
  <c r="P268" i="3"/>
  <c r="R268" i="3"/>
  <c r="C269" i="3"/>
  <c r="D269" i="3"/>
  <c r="E269" i="3"/>
  <c r="F269" i="3"/>
  <c r="V268" i="3" s="1"/>
  <c r="G269" i="3"/>
  <c r="H269" i="3"/>
  <c r="I269" i="3"/>
  <c r="J269" i="3"/>
  <c r="P269" i="3"/>
  <c r="R269" i="3"/>
  <c r="T269" i="3"/>
  <c r="V269" i="3"/>
  <c r="C270" i="3"/>
  <c r="Z270" i="3" s="1"/>
  <c r="G270" i="3"/>
  <c r="K270" i="3"/>
  <c r="C271" i="3"/>
  <c r="D271" i="3" s="1"/>
  <c r="E271" i="3"/>
  <c r="V273" i="3" s="1"/>
  <c r="G271" i="3"/>
  <c r="H271" i="3" s="1"/>
  <c r="I271" i="3"/>
  <c r="K271" i="3"/>
  <c r="L271" i="3" s="1"/>
  <c r="M271" i="3"/>
  <c r="T271" i="3"/>
  <c r="V271" i="3" s="1"/>
  <c r="C272" i="3"/>
  <c r="D272" i="3" s="1"/>
  <c r="E272" i="3"/>
  <c r="G272" i="3"/>
  <c r="H272" i="3" s="1"/>
  <c r="I272" i="3"/>
  <c r="K272" i="3"/>
  <c r="L272" i="3" s="1"/>
  <c r="M272" i="3"/>
  <c r="C273" i="3"/>
  <c r="D273" i="3" s="1"/>
  <c r="E273" i="3"/>
  <c r="G273" i="3"/>
  <c r="H273" i="3" s="1"/>
  <c r="I273" i="3"/>
  <c r="K273" i="3"/>
  <c r="L273" i="3" s="1"/>
  <c r="M273" i="3"/>
  <c r="T273" i="3"/>
  <c r="W273" i="3"/>
  <c r="C275" i="3"/>
  <c r="G275" i="3"/>
  <c r="K275" i="3"/>
  <c r="O275" i="3"/>
  <c r="C276" i="3"/>
  <c r="G276" i="3"/>
  <c r="K276" i="3"/>
  <c r="O276" i="3"/>
  <c r="H278" i="3"/>
  <c r="J278" i="3"/>
  <c r="G277" i="3" s="1"/>
  <c r="L278" i="3"/>
  <c r="N278" i="3"/>
  <c r="K277" i="3" s="1"/>
  <c r="C285" i="3" s="1"/>
  <c r="P278" i="3"/>
  <c r="R278" i="3"/>
  <c r="O277" i="3" s="1"/>
  <c r="H279" i="3"/>
  <c r="J279" i="3"/>
  <c r="L279" i="3"/>
  <c r="N279" i="3"/>
  <c r="P279" i="3"/>
  <c r="R279" i="3"/>
  <c r="H280" i="3"/>
  <c r="J280" i="3"/>
  <c r="V279" i="3" s="1"/>
  <c r="L280" i="3"/>
  <c r="N280" i="3"/>
  <c r="P280" i="3"/>
  <c r="R280" i="3"/>
  <c r="T280" i="3"/>
  <c r="V280" i="3"/>
  <c r="W280" i="3" s="1"/>
  <c r="O281" i="3"/>
  <c r="C282" i="3"/>
  <c r="D282" i="3" s="1"/>
  <c r="E282" i="3"/>
  <c r="V284" i="3" s="1"/>
  <c r="W284" i="3" s="1"/>
  <c r="L282" i="3"/>
  <c r="N282" i="3"/>
  <c r="K281" i="3" s="1"/>
  <c r="G285" i="3" s="1"/>
  <c r="P282" i="3"/>
  <c r="R282" i="3"/>
  <c r="C283" i="3"/>
  <c r="D283" i="3" s="1"/>
  <c r="E283" i="3"/>
  <c r="L283" i="3"/>
  <c r="N283" i="3"/>
  <c r="P283" i="3"/>
  <c r="R283" i="3"/>
  <c r="C284" i="3"/>
  <c r="D284" i="3" s="1"/>
  <c r="E284" i="3"/>
  <c r="L284" i="3"/>
  <c r="N284" i="3"/>
  <c r="P284" i="3"/>
  <c r="R284" i="3"/>
  <c r="T284" i="3"/>
  <c r="C286" i="3"/>
  <c r="D286" i="3"/>
  <c r="E286" i="3"/>
  <c r="F286" i="3"/>
  <c r="T287" i="3" s="1"/>
  <c r="G286" i="3"/>
  <c r="H286" i="3"/>
  <c r="I286" i="3"/>
  <c r="J286" i="3"/>
  <c r="P286" i="3"/>
  <c r="R286" i="3"/>
  <c r="O285" i="3" s="1"/>
  <c r="C287" i="3"/>
  <c r="D287" i="3"/>
  <c r="E287" i="3"/>
  <c r="F287" i="3"/>
  <c r="G287" i="3"/>
  <c r="H287" i="3"/>
  <c r="I287" i="3"/>
  <c r="J287" i="3"/>
  <c r="P287" i="3"/>
  <c r="R287" i="3"/>
  <c r="C288" i="3"/>
  <c r="D288" i="3"/>
  <c r="E288" i="3"/>
  <c r="F288" i="3"/>
  <c r="V287" i="3" s="1"/>
  <c r="G288" i="3"/>
  <c r="H288" i="3"/>
  <c r="I288" i="3"/>
  <c r="J288" i="3"/>
  <c r="P288" i="3"/>
  <c r="R288" i="3"/>
  <c r="T288" i="3"/>
  <c r="V288" i="3"/>
  <c r="C294" i="3"/>
  <c r="G294" i="3"/>
  <c r="K294" i="3"/>
  <c r="O294" i="3"/>
  <c r="C295" i="3"/>
  <c r="G295" i="3"/>
  <c r="K295" i="3"/>
  <c r="O295" i="3"/>
  <c r="G296" i="3"/>
  <c r="O296" i="3"/>
  <c r="H297" i="3"/>
  <c r="J297" i="3"/>
  <c r="L297" i="3"/>
  <c r="N297" i="3"/>
  <c r="K296" i="3" s="1"/>
  <c r="T297" i="3" s="1"/>
  <c r="P297" i="3"/>
  <c r="R297" i="3"/>
  <c r="H298" i="3"/>
  <c r="J298" i="3"/>
  <c r="L298" i="3"/>
  <c r="N298" i="3"/>
  <c r="P298" i="3"/>
  <c r="R298" i="3"/>
  <c r="T298" i="3"/>
  <c r="H299" i="3"/>
  <c r="J299" i="3"/>
  <c r="V298" i="3" s="1"/>
  <c r="L299" i="3"/>
  <c r="N299" i="3"/>
  <c r="P299" i="3"/>
  <c r="R299" i="3"/>
  <c r="T299" i="3"/>
  <c r="V299" i="3"/>
  <c r="W299" i="3"/>
  <c r="C301" i="3"/>
  <c r="D301" i="3"/>
  <c r="E301" i="3"/>
  <c r="F301" i="3"/>
  <c r="L301" i="3"/>
  <c r="N301" i="3"/>
  <c r="K300" i="3" s="1"/>
  <c r="P301" i="3"/>
  <c r="R301" i="3"/>
  <c r="O300" i="3" s="1"/>
  <c r="C302" i="3"/>
  <c r="D302" i="3"/>
  <c r="E302" i="3"/>
  <c r="F302" i="3"/>
  <c r="L302" i="3"/>
  <c r="N302" i="3"/>
  <c r="P302" i="3"/>
  <c r="R302" i="3"/>
  <c r="C303" i="3"/>
  <c r="D303" i="3"/>
  <c r="E303" i="3"/>
  <c r="F303" i="3"/>
  <c r="V302" i="3" s="1"/>
  <c r="L303" i="3"/>
  <c r="N303" i="3"/>
  <c r="P303" i="3"/>
  <c r="R303" i="3"/>
  <c r="T303" i="3"/>
  <c r="V303" i="3"/>
  <c r="W303" i="3" s="1"/>
  <c r="Z300" i="3" s="1"/>
  <c r="C304" i="3"/>
  <c r="G304" i="3"/>
  <c r="O304" i="3"/>
  <c r="C305" i="3"/>
  <c r="G305" i="3"/>
  <c r="I305" i="3"/>
  <c r="P305" i="3"/>
  <c r="R305" i="3"/>
  <c r="T305" i="3"/>
  <c r="W307" i="3" s="1"/>
  <c r="C306" i="3"/>
  <c r="E306" i="3"/>
  <c r="G306" i="3"/>
  <c r="I306" i="3"/>
  <c r="P306" i="3"/>
  <c r="R306" i="3"/>
  <c r="C307" i="3"/>
  <c r="E307" i="3"/>
  <c r="G307" i="3"/>
  <c r="I307" i="3"/>
  <c r="P307" i="3"/>
  <c r="R307" i="3"/>
  <c r="T307" i="3"/>
  <c r="C308" i="3"/>
  <c r="K308" i="3"/>
  <c r="Z308" i="3"/>
  <c r="C309" i="3"/>
  <c r="D309" i="3"/>
  <c r="E309" i="3"/>
  <c r="F309" i="3"/>
  <c r="G309" i="3"/>
  <c r="H309" i="3"/>
  <c r="I309" i="3"/>
  <c r="J309" i="3"/>
  <c r="K309" i="3"/>
  <c r="L309" i="3"/>
  <c r="M309" i="3"/>
  <c r="N309" i="3"/>
  <c r="T309" i="3"/>
  <c r="V309" i="3"/>
  <c r="C310" i="3"/>
  <c r="D310" i="3"/>
  <c r="E310" i="3"/>
  <c r="F310" i="3"/>
  <c r="G310" i="3"/>
  <c r="H310" i="3"/>
  <c r="I310" i="3"/>
  <c r="J310" i="3"/>
  <c r="K310" i="3"/>
  <c r="L310" i="3"/>
  <c r="M310" i="3"/>
  <c r="N310" i="3"/>
  <c r="C311" i="3"/>
  <c r="D311" i="3"/>
  <c r="E311" i="3"/>
  <c r="F311" i="3"/>
  <c r="V310" i="3" s="1"/>
  <c r="G311" i="3"/>
  <c r="H311" i="3"/>
  <c r="I311" i="3"/>
  <c r="J311" i="3"/>
  <c r="K311" i="3"/>
  <c r="L311" i="3"/>
  <c r="M311" i="3"/>
  <c r="N311" i="3"/>
  <c r="T311" i="3"/>
  <c r="V311" i="3"/>
  <c r="W311" i="3"/>
  <c r="C313" i="3"/>
  <c r="G313" i="3"/>
  <c r="K313" i="3"/>
  <c r="O313" i="3"/>
  <c r="C314" i="3"/>
  <c r="G314" i="3"/>
  <c r="K314" i="3"/>
  <c r="O314" i="3"/>
  <c r="G315" i="3"/>
  <c r="O315" i="3"/>
  <c r="H316" i="3"/>
  <c r="J316" i="3"/>
  <c r="L316" i="3"/>
  <c r="N316" i="3"/>
  <c r="K315" i="3" s="1"/>
  <c r="P316" i="3"/>
  <c r="R316" i="3"/>
  <c r="T316" i="3"/>
  <c r="H317" i="3"/>
  <c r="J317" i="3"/>
  <c r="L317" i="3"/>
  <c r="N317" i="3"/>
  <c r="P317" i="3"/>
  <c r="R317" i="3"/>
  <c r="T317" i="3"/>
  <c r="H318" i="3"/>
  <c r="J318" i="3"/>
  <c r="V317" i="3" s="1"/>
  <c r="L318" i="3"/>
  <c r="N318" i="3"/>
  <c r="P318" i="3"/>
  <c r="R318" i="3"/>
  <c r="T318" i="3"/>
  <c r="V318" i="3"/>
  <c r="W318" i="3"/>
  <c r="C320" i="3"/>
  <c r="D320" i="3"/>
  <c r="E320" i="3"/>
  <c r="F320" i="3"/>
  <c r="L320" i="3"/>
  <c r="N320" i="3"/>
  <c r="K319" i="3" s="1"/>
  <c r="G323" i="3" s="1"/>
  <c r="T324" i="3" s="1"/>
  <c r="P320" i="3"/>
  <c r="R320" i="3"/>
  <c r="O319" i="3" s="1"/>
  <c r="C321" i="3"/>
  <c r="D321" i="3"/>
  <c r="E321" i="3"/>
  <c r="F321" i="3"/>
  <c r="L321" i="3"/>
  <c r="N321" i="3"/>
  <c r="P321" i="3"/>
  <c r="R321" i="3"/>
  <c r="C322" i="3"/>
  <c r="D322" i="3"/>
  <c r="E322" i="3"/>
  <c r="F322" i="3"/>
  <c r="V321" i="3" s="1"/>
  <c r="L322" i="3"/>
  <c r="N322" i="3"/>
  <c r="P322" i="3"/>
  <c r="R322" i="3"/>
  <c r="T322" i="3"/>
  <c r="V322" i="3"/>
  <c r="W322" i="3" s="1"/>
  <c r="C323" i="3"/>
  <c r="O323" i="3"/>
  <c r="C324" i="3"/>
  <c r="E324" i="3"/>
  <c r="G324" i="3"/>
  <c r="I324" i="3"/>
  <c r="P324" i="3"/>
  <c r="R324" i="3"/>
  <c r="C325" i="3"/>
  <c r="D325" i="3" s="1"/>
  <c r="G325" i="3"/>
  <c r="H325" i="3"/>
  <c r="I325" i="3"/>
  <c r="J325" i="3"/>
  <c r="P325" i="3"/>
  <c r="R325" i="3"/>
  <c r="C326" i="3"/>
  <c r="D326" i="3"/>
  <c r="E326" i="3"/>
  <c r="F326" i="3"/>
  <c r="G326" i="3"/>
  <c r="H326" i="3"/>
  <c r="I326" i="3"/>
  <c r="J326" i="3"/>
  <c r="P326" i="3"/>
  <c r="R326" i="3"/>
  <c r="C327" i="3"/>
  <c r="Z327" i="3" s="1"/>
  <c r="G327" i="3"/>
  <c r="K327" i="3"/>
  <c r="C328" i="3"/>
  <c r="D328" i="3" s="1"/>
  <c r="E328" i="3"/>
  <c r="V330" i="3" s="1"/>
  <c r="G328" i="3"/>
  <c r="H328" i="3" s="1"/>
  <c r="I328" i="3"/>
  <c r="K328" i="3"/>
  <c r="L328" i="3" s="1"/>
  <c r="M328" i="3"/>
  <c r="T328" i="3"/>
  <c r="V328" i="3" s="1"/>
  <c r="C329" i="3"/>
  <c r="D329" i="3" s="1"/>
  <c r="E329" i="3"/>
  <c r="G329" i="3"/>
  <c r="H329" i="3" s="1"/>
  <c r="I329" i="3"/>
  <c r="K329" i="3"/>
  <c r="L329" i="3" s="1"/>
  <c r="M329" i="3"/>
  <c r="C330" i="3"/>
  <c r="D330" i="3" s="1"/>
  <c r="E330" i="3"/>
  <c r="G330" i="3"/>
  <c r="H330" i="3" s="1"/>
  <c r="I330" i="3"/>
  <c r="K330" i="3"/>
  <c r="L330" i="3" s="1"/>
  <c r="M330" i="3"/>
  <c r="T330" i="3"/>
  <c r="W330" i="3"/>
  <c r="C332" i="3"/>
  <c r="G332" i="3"/>
  <c r="K332" i="3"/>
  <c r="O332" i="3"/>
  <c r="C333" i="3"/>
  <c r="G333" i="3"/>
  <c r="K333" i="3"/>
  <c r="O333" i="3"/>
  <c r="H335" i="3"/>
  <c r="J335" i="3"/>
  <c r="G334" i="3" s="1"/>
  <c r="L335" i="3"/>
  <c r="N335" i="3"/>
  <c r="K334" i="3" s="1"/>
  <c r="C342" i="3" s="1"/>
  <c r="P335" i="3"/>
  <c r="R335" i="3"/>
  <c r="O334" i="3" s="1"/>
  <c r="H336" i="3"/>
  <c r="J336" i="3"/>
  <c r="L336" i="3"/>
  <c r="N336" i="3"/>
  <c r="P336" i="3"/>
  <c r="R336" i="3"/>
  <c r="H337" i="3"/>
  <c r="J337" i="3"/>
  <c r="V336" i="3" s="1"/>
  <c r="L337" i="3"/>
  <c r="N337" i="3"/>
  <c r="P337" i="3"/>
  <c r="R337" i="3"/>
  <c r="T337" i="3"/>
  <c r="V337" i="3"/>
  <c r="W337" i="3" s="1"/>
  <c r="O338" i="3"/>
  <c r="C339" i="3"/>
  <c r="D339" i="3" s="1"/>
  <c r="E339" i="3"/>
  <c r="L339" i="3"/>
  <c r="N339" i="3"/>
  <c r="K338" i="3" s="1"/>
  <c r="G342" i="3" s="1"/>
  <c r="P339" i="3"/>
  <c r="R339" i="3"/>
  <c r="C340" i="3"/>
  <c r="D340" i="3" s="1"/>
  <c r="E340" i="3"/>
  <c r="V341" i="3" s="1"/>
  <c r="W341" i="3" s="1"/>
  <c r="L340" i="3"/>
  <c r="N340" i="3"/>
  <c r="P340" i="3"/>
  <c r="R340" i="3"/>
  <c r="C341" i="3"/>
  <c r="D341" i="3" s="1"/>
  <c r="E341" i="3"/>
  <c r="L341" i="3"/>
  <c r="N341" i="3"/>
  <c r="P341" i="3"/>
  <c r="R341" i="3"/>
  <c r="T341" i="3"/>
  <c r="C343" i="3"/>
  <c r="D343" i="3"/>
  <c r="E343" i="3"/>
  <c r="F343" i="3"/>
  <c r="T344" i="3" s="1"/>
  <c r="G343" i="3"/>
  <c r="H343" i="3"/>
  <c r="I343" i="3"/>
  <c r="J343" i="3"/>
  <c r="P343" i="3"/>
  <c r="R343" i="3"/>
  <c r="O342" i="3" s="1"/>
  <c r="C344" i="3"/>
  <c r="D344" i="3"/>
  <c r="E344" i="3"/>
  <c r="F344" i="3"/>
  <c r="G344" i="3"/>
  <c r="H344" i="3"/>
  <c r="I344" i="3"/>
  <c r="J344" i="3"/>
  <c r="P344" i="3"/>
  <c r="R344" i="3"/>
  <c r="C345" i="3"/>
  <c r="D345" i="3"/>
  <c r="E345" i="3"/>
  <c r="F345" i="3"/>
  <c r="V344" i="3" s="1"/>
  <c r="G345" i="3"/>
  <c r="H345" i="3"/>
  <c r="I345" i="3"/>
  <c r="J345" i="3"/>
  <c r="P345" i="3"/>
  <c r="R345" i="3"/>
  <c r="T345" i="3"/>
  <c r="V345" i="3"/>
  <c r="C346" i="3"/>
  <c r="Z346" i="3" s="1"/>
  <c r="G346" i="3"/>
  <c r="K346" i="3"/>
  <c r="C347" i="3"/>
  <c r="D347" i="3" s="1"/>
  <c r="E347" i="3"/>
  <c r="V349" i="3" s="1"/>
  <c r="G347" i="3"/>
  <c r="H347" i="3" s="1"/>
  <c r="I347" i="3"/>
  <c r="K347" i="3"/>
  <c r="L347" i="3" s="1"/>
  <c r="M347" i="3"/>
  <c r="T347" i="3"/>
  <c r="V347" i="3" s="1"/>
  <c r="C348" i="3"/>
  <c r="D348" i="3" s="1"/>
  <c r="E348" i="3"/>
  <c r="G348" i="3"/>
  <c r="H348" i="3" s="1"/>
  <c r="I348" i="3"/>
  <c r="K348" i="3"/>
  <c r="L348" i="3" s="1"/>
  <c r="M348" i="3"/>
  <c r="C349" i="3"/>
  <c r="D349" i="3" s="1"/>
  <c r="E349" i="3"/>
  <c r="G349" i="3"/>
  <c r="H349" i="3" s="1"/>
  <c r="I349" i="3"/>
  <c r="K349" i="3"/>
  <c r="L349" i="3" s="1"/>
  <c r="M349" i="3"/>
  <c r="T349" i="3"/>
  <c r="W349" i="3"/>
  <c r="C351" i="3"/>
  <c r="G351" i="3"/>
  <c r="K351" i="3"/>
  <c r="O351" i="3"/>
  <c r="C352" i="3"/>
  <c r="G352" i="3"/>
  <c r="K352" i="3"/>
  <c r="O352" i="3"/>
  <c r="H354" i="3"/>
  <c r="J354" i="3"/>
  <c r="G353" i="3" s="1"/>
  <c r="L354" i="3"/>
  <c r="N354" i="3"/>
  <c r="K353" i="3" s="1"/>
  <c r="C361" i="3" s="1"/>
  <c r="P354" i="3"/>
  <c r="R354" i="3"/>
  <c r="O353" i="3" s="1"/>
  <c r="H355" i="3"/>
  <c r="J355" i="3"/>
  <c r="L355" i="3"/>
  <c r="N355" i="3"/>
  <c r="P355" i="3"/>
  <c r="R355" i="3"/>
  <c r="H356" i="3"/>
  <c r="J356" i="3"/>
  <c r="V355" i="3" s="1"/>
  <c r="L356" i="3"/>
  <c r="N356" i="3"/>
  <c r="P356" i="3"/>
  <c r="R356" i="3"/>
  <c r="T356" i="3"/>
  <c r="V356" i="3"/>
  <c r="W356" i="3" s="1"/>
  <c r="O357" i="3"/>
  <c r="C358" i="3"/>
  <c r="D358" i="3" s="1"/>
  <c r="E358" i="3"/>
  <c r="V360" i="3" s="1"/>
  <c r="W360" i="3" s="1"/>
  <c r="L358" i="3"/>
  <c r="N358" i="3"/>
  <c r="K357" i="3" s="1"/>
  <c r="G361" i="3" s="1"/>
  <c r="P358" i="3"/>
  <c r="R358" i="3"/>
  <c r="C359" i="3"/>
  <c r="D359" i="3" s="1"/>
  <c r="E359" i="3"/>
  <c r="L359" i="3"/>
  <c r="N359" i="3"/>
  <c r="P359" i="3"/>
  <c r="R359" i="3"/>
  <c r="C360" i="3"/>
  <c r="D360" i="3" s="1"/>
  <c r="E360" i="3"/>
  <c r="L360" i="3"/>
  <c r="N360" i="3"/>
  <c r="P360" i="3"/>
  <c r="R360" i="3"/>
  <c r="T360" i="3"/>
  <c r="C362" i="3"/>
  <c r="D362" i="3"/>
  <c r="E362" i="3"/>
  <c r="F362" i="3"/>
  <c r="T363" i="3" s="1"/>
  <c r="G362" i="3"/>
  <c r="H362" i="3"/>
  <c r="I362" i="3"/>
  <c r="J362" i="3"/>
  <c r="P362" i="3"/>
  <c r="R362" i="3"/>
  <c r="O361" i="3" s="1"/>
  <c r="C363" i="3"/>
  <c r="D363" i="3"/>
  <c r="E363" i="3"/>
  <c r="F363" i="3"/>
  <c r="G363" i="3"/>
  <c r="H363" i="3"/>
  <c r="I363" i="3"/>
  <c r="J363" i="3"/>
  <c r="P363" i="3"/>
  <c r="R363" i="3"/>
  <c r="C364" i="3"/>
  <c r="D364" i="3"/>
  <c r="E364" i="3"/>
  <c r="F364" i="3"/>
  <c r="V363" i="3" s="1"/>
  <c r="G364" i="3"/>
  <c r="H364" i="3"/>
  <c r="I364" i="3"/>
  <c r="J364" i="3"/>
  <c r="P364" i="3"/>
  <c r="R364" i="3"/>
  <c r="T364" i="3"/>
  <c r="V364" i="3"/>
  <c r="C4" i="1"/>
  <c r="G4" i="1"/>
  <c r="K4" i="1"/>
  <c r="O4" i="1"/>
  <c r="C5" i="1"/>
  <c r="G5" i="1"/>
  <c r="K5" i="1"/>
  <c r="O5" i="1"/>
  <c r="H7" i="1"/>
  <c r="J7" i="1"/>
  <c r="G6" i="1" s="1"/>
  <c r="L7" i="1"/>
  <c r="N7" i="1"/>
  <c r="K6" i="1" s="1"/>
  <c r="C14" i="1" s="1"/>
  <c r="P7" i="1"/>
  <c r="R7" i="1"/>
  <c r="O6" i="1" s="1"/>
  <c r="H8" i="1"/>
  <c r="J8" i="1"/>
  <c r="T8" i="1" s="1"/>
  <c r="AB6" i="1" s="1"/>
  <c r="L8" i="1"/>
  <c r="N8" i="1"/>
  <c r="P8" i="1"/>
  <c r="R8" i="1"/>
  <c r="H9" i="1"/>
  <c r="J9" i="1"/>
  <c r="V8" i="1" s="1"/>
  <c r="L9" i="1"/>
  <c r="N9" i="1"/>
  <c r="P9" i="1"/>
  <c r="R9" i="1"/>
  <c r="T9" i="1"/>
  <c r="V9" i="1"/>
  <c r="AC6" i="1" s="1"/>
  <c r="C11" i="1"/>
  <c r="D11" i="1"/>
  <c r="E11" i="1"/>
  <c r="F11" i="1"/>
  <c r="T12" i="1" s="1"/>
  <c r="AB10" i="1" s="1"/>
  <c r="L11" i="1"/>
  <c r="N11" i="1"/>
  <c r="K10" i="1" s="1"/>
  <c r="G14" i="1" s="1"/>
  <c r="P11" i="1"/>
  <c r="R11" i="1"/>
  <c r="O10" i="1" s="1"/>
  <c r="C12" i="1"/>
  <c r="D12" i="1"/>
  <c r="E12" i="1"/>
  <c r="F12" i="1"/>
  <c r="L12" i="1"/>
  <c r="N12" i="1"/>
  <c r="P12" i="1"/>
  <c r="R12" i="1"/>
  <c r="C13" i="1"/>
  <c r="D13" i="1"/>
  <c r="E13" i="1"/>
  <c r="F13" i="1"/>
  <c r="V12" i="1" s="1"/>
  <c r="L13" i="1"/>
  <c r="N13" i="1"/>
  <c r="P13" i="1"/>
  <c r="R13" i="1"/>
  <c r="T13" i="1"/>
  <c r="V13" i="1"/>
  <c r="AC10" i="1" s="1"/>
  <c r="C15" i="1"/>
  <c r="D15" i="1"/>
  <c r="E15" i="1"/>
  <c r="F15" i="1"/>
  <c r="T16" i="1" s="1"/>
  <c r="AB14" i="1" s="1"/>
  <c r="G15" i="1"/>
  <c r="H15" i="1"/>
  <c r="I15" i="1"/>
  <c r="J15" i="1"/>
  <c r="P15" i="1"/>
  <c r="R15" i="1"/>
  <c r="O14" i="1" s="1"/>
  <c r="C16" i="1"/>
  <c r="D16" i="1"/>
  <c r="E16" i="1"/>
  <c r="F16" i="1"/>
  <c r="G16" i="1"/>
  <c r="H16" i="1"/>
  <c r="I16" i="1"/>
  <c r="J16" i="1"/>
  <c r="P16" i="1"/>
  <c r="R16" i="1"/>
  <c r="C17" i="1"/>
  <c r="D17" i="1"/>
  <c r="E17" i="1"/>
  <c r="F17" i="1"/>
  <c r="V16" i="1" s="1"/>
  <c r="G17" i="1"/>
  <c r="H17" i="1"/>
  <c r="I17" i="1"/>
  <c r="J17" i="1"/>
  <c r="P17" i="1"/>
  <c r="R17" i="1"/>
  <c r="T17" i="1"/>
  <c r="V17" i="1"/>
  <c r="AC14" i="1" s="1"/>
  <c r="C18" i="1"/>
  <c r="Z18" i="1" s="1"/>
  <c r="G18" i="1"/>
  <c r="K18" i="1"/>
  <c r="C19" i="1"/>
  <c r="D19" i="1"/>
  <c r="E19" i="1"/>
  <c r="F19" i="1"/>
  <c r="T20" i="1" s="1"/>
  <c r="G19" i="1"/>
  <c r="H19" i="1"/>
  <c r="I19" i="1"/>
  <c r="J19" i="1"/>
  <c r="K19" i="1"/>
  <c r="L19" i="1"/>
  <c r="M19" i="1"/>
  <c r="N19" i="1"/>
  <c r="C20" i="1"/>
  <c r="D20" i="1"/>
  <c r="E20" i="1"/>
  <c r="F20" i="1"/>
  <c r="G20" i="1"/>
  <c r="H20" i="1"/>
  <c r="I20" i="1"/>
  <c r="J20" i="1"/>
  <c r="K20" i="1"/>
  <c r="L20" i="1"/>
  <c r="M20" i="1"/>
  <c r="N20" i="1"/>
  <c r="C21" i="1"/>
  <c r="D21" i="1"/>
  <c r="E21" i="1"/>
  <c r="F21" i="1"/>
  <c r="V20" i="1" s="1"/>
  <c r="G21" i="1"/>
  <c r="H21" i="1"/>
  <c r="I21" i="1"/>
  <c r="J21" i="1"/>
  <c r="K21" i="1"/>
  <c r="L21" i="1"/>
  <c r="M21" i="1"/>
  <c r="N21" i="1"/>
  <c r="T21" i="1"/>
  <c r="V21" i="1"/>
  <c r="C23" i="1"/>
  <c r="G23" i="1"/>
  <c r="K23" i="1"/>
  <c r="O23" i="1"/>
  <c r="C24" i="1"/>
  <c r="G24" i="1"/>
  <c r="K24" i="1"/>
  <c r="O24" i="1"/>
  <c r="H26" i="1"/>
  <c r="J26" i="1"/>
  <c r="G25" i="1" s="1"/>
  <c r="L26" i="1"/>
  <c r="N26" i="1"/>
  <c r="K25" i="1" s="1"/>
  <c r="C33" i="1" s="1"/>
  <c r="P26" i="1"/>
  <c r="R26" i="1"/>
  <c r="O25" i="1" s="1"/>
  <c r="C37" i="1" s="1"/>
  <c r="H27" i="1"/>
  <c r="J27" i="1"/>
  <c r="L27" i="1"/>
  <c r="N27" i="1"/>
  <c r="P27" i="1"/>
  <c r="R27" i="1"/>
  <c r="H28" i="1"/>
  <c r="J28" i="1"/>
  <c r="V27" i="1" s="1"/>
  <c r="L28" i="1"/>
  <c r="N28" i="1"/>
  <c r="P28" i="1"/>
  <c r="R28" i="1"/>
  <c r="T28" i="1"/>
  <c r="V28" i="1"/>
  <c r="AC25" i="1" s="1"/>
  <c r="C30" i="1"/>
  <c r="D30" i="1"/>
  <c r="E30" i="1"/>
  <c r="F30" i="1"/>
  <c r="T31" i="1" s="1"/>
  <c r="AB29" i="1" s="1"/>
  <c r="L30" i="1"/>
  <c r="N30" i="1"/>
  <c r="K29" i="1" s="1"/>
  <c r="G33" i="1" s="1"/>
  <c r="P30" i="1"/>
  <c r="R30" i="1"/>
  <c r="O29" i="1" s="1"/>
  <c r="C31" i="1"/>
  <c r="D31" i="1"/>
  <c r="E31" i="1"/>
  <c r="F31" i="1"/>
  <c r="L31" i="1"/>
  <c r="N31" i="1"/>
  <c r="P31" i="1"/>
  <c r="R31" i="1"/>
  <c r="C32" i="1"/>
  <c r="D32" i="1"/>
  <c r="E32" i="1"/>
  <c r="F32" i="1"/>
  <c r="V31" i="1" s="1"/>
  <c r="L32" i="1"/>
  <c r="N32" i="1"/>
  <c r="P32" i="1"/>
  <c r="R32" i="1"/>
  <c r="T32" i="1"/>
  <c r="V32" i="1"/>
  <c r="AC29" i="1" s="1"/>
  <c r="C34" i="1"/>
  <c r="D34" i="1"/>
  <c r="E34" i="1"/>
  <c r="F34" i="1"/>
  <c r="T35" i="1" s="1"/>
  <c r="AB33" i="1" s="1"/>
  <c r="G34" i="1"/>
  <c r="H34" i="1"/>
  <c r="I34" i="1"/>
  <c r="J34" i="1"/>
  <c r="P34" i="1"/>
  <c r="R34" i="1"/>
  <c r="O33" i="1" s="1"/>
  <c r="K37" i="1" s="1"/>
  <c r="C35" i="1"/>
  <c r="D35" i="1"/>
  <c r="E35" i="1"/>
  <c r="F35" i="1"/>
  <c r="G35" i="1"/>
  <c r="H35" i="1"/>
  <c r="I35" i="1"/>
  <c r="J35" i="1"/>
  <c r="P35" i="1"/>
  <c r="R35" i="1"/>
  <c r="C36" i="1"/>
  <c r="D36" i="1"/>
  <c r="E36" i="1"/>
  <c r="F36" i="1"/>
  <c r="V35" i="1" s="1"/>
  <c r="G36" i="1"/>
  <c r="H36" i="1"/>
  <c r="I36" i="1"/>
  <c r="J36" i="1"/>
  <c r="P36" i="1"/>
  <c r="R36" i="1"/>
  <c r="T36" i="1"/>
  <c r="V36" i="1"/>
  <c r="AC33" i="1" s="1"/>
  <c r="C38" i="1"/>
  <c r="D38" i="1"/>
  <c r="E38" i="1"/>
  <c r="F38" i="1"/>
  <c r="G38" i="1"/>
  <c r="H38" i="1"/>
  <c r="I38" i="1"/>
  <c r="J38" i="1"/>
  <c r="K38" i="1"/>
  <c r="L38" i="1"/>
  <c r="M38" i="1"/>
  <c r="N38" i="1"/>
  <c r="C39" i="1"/>
  <c r="D39" i="1"/>
  <c r="E39" i="1"/>
  <c r="F39" i="1"/>
  <c r="G39" i="1"/>
  <c r="H39" i="1"/>
  <c r="I39" i="1"/>
  <c r="J39" i="1"/>
  <c r="K39" i="1"/>
  <c r="L39" i="1"/>
  <c r="M39" i="1"/>
  <c r="N39" i="1"/>
  <c r="C40" i="1"/>
  <c r="D40" i="1"/>
  <c r="E40" i="1"/>
  <c r="F40" i="1"/>
  <c r="G40" i="1"/>
  <c r="H40" i="1"/>
  <c r="I40" i="1"/>
  <c r="J40" i="1"/>
  <c r="K40" i="1"/>
  <c r="L40" i="1"/>
  <c r="M40" i="1"/>
  <c r="N40" i="1"/>
  <c r="T40" i="1"/>
  <c r="V40" i="1"/>
  <c r="C42" i="1"/>
  <c r="G42" i="1"/>
  <c r="K42" i="1"/>
  <c r="O42" i="1"/>
  <c r="C43" i="1"/>
  <c r="G43" i="1"/>
  <c r="K43" i="1"/>
  <c r="O43" i="1"/>
  <c r="H45" i="1"/>
  <c r="J45" i="1"/>
  <c r="L45" i="1"/>
  <c r="N45" i="1"/>
  <c r="P45" i="1"/>
  <c r="R45" i="1"/>
  <c r="H46" i="1"/>
  <c r="J46" i="1"/>
  <c r="L46" i="1"/>
  <c r="N46" i="1"/>
  <c r="P46" i="1"/>
  <c r="R46" i="1"/>
  <c r="H47" i="1"/>
  <c r="J47" i="1"/>
  <c r="L47" i="1"/>
  <c r="N47" i="1"/>
  <c r="P47" i="1"/>
  <c r="R47" i="1"/>
  <c r="T47" i="1"/>
  <c r="V47" i="1"/>
  <c r="W47" i="1" s="1"/>
  <c r="C49" i="1"/>
  <c r="D49" i="1"/>
  <c r="E49" i="1"/>
  <c r="F49" i="1"/>
  <c r="L49" i="1"/>
  <c r="N49" i="1"/>
  <c r="P49" i="1"/>
  <c r="R49" i="1"/>
  <c r="C50" i="1"/>
  <c r="D50" i="1"/>
  <c r="E50" i="1"/>
  <c r="F50" i="1"/>
  <c r="L50" i="1"/>
  <c r="N50" i="1"/>
  <c r="P50" i="1"/>
  <c r="R50" i="1"/>
  <c r="C51" i="1"/>
  <c r="D51" i="1"/>
  <c r="E51" i="1"/>
  <c r="F51" i="1"/>
  <c r="L51" i="1"/>
  <c r="N51" i="1"/>
  <c r="P51" i="1"/>
  <c r="R51" i="1"/>
  <c r="T51" i="1"/>
  <c r="V51" i="1"/>
  <c r="W51" i="1" s="1"/>
  <c r="C53" i="1"/>
  <c r="D53" i="1"/>
  <c r="E53" i="1"/>
  <c r="F53" i="1"/>
  <c r="G53" i="1"/>
  <c r="H53" i="1"/>
  <c r="I53" i="1"/>
  <c r="J53" i="1"/>
  <c r="P53" i="1"/>
  <c r="R53" i="1"/>
  <c r="C54" i="1"/>
  <c r="D54" i="1"/>
  <c r="E54" i="1"/>
  <c r="F54" i="1"/>
  <c r="G54" i="1"/>
  <c r="H54" i="1"/>
  <c r="I54" i="1"/>
  <c r="J54" i="1"/>
  <c r="P54" i="1"/>
  <c r="R54" i="1"/>
  <c r="C55" i="1"/>
  <c r="D55" i="1"/>
  <c r="E55" i="1"/>
  <c r="F55" i="1"/>
  <c r="G55" i="1"/>
  <c r="H55" i="1"/>
  <c r="I55" i="1"/>
  <c r="J55" i="1"/>
  <c r="P55" i="1"/>
  <c r="R55" i="1"/>
  <c r="T55" i="1"/>
  <c r="V55" i="1"/>
  <c r="AC52" i="1" s="1"/>
  <c r="C57" i="1"/>
  <c r="D57" i="1"/>
  <c r="E57" i="1"/>
  <c r="F57" i="1"/>
  <c r="G57" i="1"/>
  <c r="H57" i="1"/>
  <c r="I57" i="1"/>
  <c r="J57" i="1"/>
  <c r="K57" i="1"/>
  <c r="L57" i="1"/>
  <c r="M57" i="1"/>
  <c r="N57" i="1"/>
  <c r="C58" i="1"/>
  <c r="D58" i="1"/>
  <c r="E58" i="1"/>
  <c r="F58" i="1"/>
  <c r="G58" i="1"/>
  <c r="H58" i="1"/>
  <c r="I58" i="1"/>
  <c r="J58" i="1"/>
  <c r="K58" i="1"/>
  <c r="L58" i="1"/>
  <c r="M58" i="1"/>
  <c r="N58" i="1"/>
  <c r="C59" i="1"/>
  <c r="D59" i="1"/>
  <c r="E59" i="1"/>
  <c r="F59" i="1"/>
  <c r="G59" i="1"/>
  <c r="H59" i="1"/>
  <c r="I59" i="1"/>
  <c r="J59" i="1"/>
  <c r="K59" i="1"/>
  <c r="L59" i="1"/>
  <c r="M59" i="1"/>
  <c r="N59" i="1"/>
  <c r="T59" i="1"/>
  <c r="V59" i="1"/>
  <c r="C65" i="1"/>
  <c r="G65" i="1"/>
  <c r="K65" i="1"/>
  <c r="O65" i="1"/>
  <c r="C66" i="1"/>
  <c r="G66" i="1"/>
  <c r="K66" i="1"/>
  <c r="O66" i="1"/>
  <c r="G67" i="1"/>
  <c r="O67" i="1"/>
  <c r="H68" i="1"/>
  <c r="J68" i="1"/>
  <c r="L68" i="1"/>
  <c r="N68" i="1"/>
  <c r="K67" i="1" s="1"/>
  <c r="P68" i="1"/>
  <c r="R68" i="1"/>
  <c r="T68" i="1"/>
  <c r="H69" i="1"/>
  <c r="J69" i="1"/>
  <c r="L69" i="1"/>
  <c r="N69" i="1"/>
  <c r="P69" i="1"/>
  <c r="R69" i="1"/>
  <c r="T69" i="1"/>
  <c r="H70" i="1"/>
  <c r="J70" i="1"/>
  <c r="V69" i="1" s="1"/>
  <c r="L70" i="1"/>
  <c r="N70" i="1"/>
  <c r="P70" i="1"/>
  <c r="R70" i="1"/>
  <c r="T70" i="1"/>
  <c r="V70" i="1"/>
  <c r="W70" i="1"/>
  <c r="C72" i="1"/>
  <c r="D72" i="1"/>
  <c r="E72" i="1"/>
  <c r="F72" i="1"/>
  <c r="L72" i="1"/>
  <c r="N72" i="1"/>
  <c r="P72" i="1"/>
  <c r="R72" i="1"/>
  <c r="O71" i="1" s="1"/>
  <c r="C73" i="1"/>
  <c r="D73" i="1"/>
  <c r="E73" i="1"/>
  <c r="F73" i="1"/>
  <c r="L73" i="1"/>
  <c r="N73" i="1"/>
  <c r="P73" i="1"/>
  <c r="R73" i="1"/>
  <c r="C74" i="1"/>
  <c r="D74" i="1"/>
  <c r="E74" i="1"/>
  <c r="F74" i="1"/>
  <c r="V73" i="1" s="1"/>
  <c r="L74" i="1"/>
  <c r="N74" i="1"/>
  <c r="P74" i="1"/>
  <c r="R74" i="1"/>
  <c r="T74" i="1"/>
  <c r="V74" i="1"/>
  <c r="W74" i="1" s="1"/>
  <c r="C75" i="1"/>
  <c r="O75" i="1"/>
  <c r="C76" i="1"/>
  <c r="E76" i="1"/>
  <c r="G76" i="1"/>
  <c r="H76" i="1" s="1"/>
  <c r="I76" i="1"/>
  <c r="J76" i="1" s="1"/>
  <c r="P76" i="1"/>
  <c r="R76" i="1"/>
  <c r="C77" i="1"/>
  <c r="G77" i="1"/>
  <c r="I77" i="1"/>
  <c r="P77" i="1"/>
  <c r="R77" i="1"/>
  <c r="C78" i="1"/>
  <c r="E78" i="1"/>
  <c r="G78" i="1"/>
  <c r="I78" i="1"/>
  <c r="P78" i="1"/>
  <c r="R78" i="1"/>
  <c r="C79" i="1"/>
  <c r="G79" i="1"/>
  <c r="K79" i="1"/>
  <c r="Z79" i="1"/>
  <c r="C80" i="1"/>
  <c r="D80" i="1"/>
  <c r="E80" i="1"/>
  <c r="F80" i="1"/>
  <c r="G80" i="1"/>
  <c r="H80" i="1"/>
  <c r="I80" i="1"/>
  <c r="J80" i="1"/>
  <c r="K80" i="1"/>
  <c r="L80" i="1"/>
  <c r="M80" i="1"/>
  <c r="N80" i="1"/>
  <c r="T80" i="1"/>
  <c r="V80" i="1"/>
  <c r="C81" i="1"/>
  <c r="D81" i="1"/>
  <c r="E81" i="1"/>
  <c r="F81" i="1"/>
  <c r="G81" i="1"/>
  <c r="H81" i="1"/>
  <c r="I81" i="1"/>
  <c r="J81" i="1"/>
  <c r="K81" i="1"/>
  <c r="L81" i="1"/>
  <c r="M81" i="1"/>
  <c r="N81" i="1"/>
  <c r="C82" i="1"/>
  <c r="D82" i="1"/>
  <c r="E82" i="1"/>
  <c r="F82" i="1"/>
  <c r="G82" i="1"/>
  <c r="H82" i="1"/>
  <c r="I82" i="1"/>
  <c r="J82" i="1"/>
  <c r="K82" i="1"/>
  <c r="L82" i="1"/>
  <c r="M82" i="1"/>
  <c r="N82" i="1"/>
  <c r="T82" i="1"/>
  <c r="V82" i="1"/>
  <c r="W82" i="1"/>
  <c r="C84" i="1"/>
  <c r="G84" i="1"/>
  <c r="K84" i="1"/>
  <c r="O84" i="1"/>
  <c r="C85" i="1"/>
  <c r="G85" i="1"/>
  <c r="K85" i="1"/>
  <c r="O85" i="1"/>
  <c r="G86" i="1"/>
  <c r="O86" i="1"/>
  <c r="H87" i="1"/>
  <c r="J87" i="1"/>
  <c r="L87" i="1"/>
  <c r="N87" i="1"/>
  <c r="K86" i="1" s="1"/>
  <c r="T87" i="1" s="1"/>
  <c r="P87" i="1"/>
  <c r="R87" i="1"/>
  <c r="H88" i="1"/>
  <c r="J88" i="1"/>
  <c r="L88" i="1"/>
  <c r="N88" i="1"/>
  <c r="P88" i="1"/>
  <c r="R88" i="1"/>
  <c r="T88" i="1"/>
  <c r="H89" i="1"/>
  <c r="J89" i="1"/>
  <c r="V88" i="1" s="1"/>
  <c r="L89" i="1"/>
  <c r="N89" i="1"/>
  <c r="P89" i="1"/>
  <c r="R89" i="1"/>
  <c r="T89" i="1"/>
  <c r="V89" i="1"/>
  <c r="W89" i="1"/>
  <c r="C91" i="1"/>
  <c r="D91" i="1"/>
  <c r="E91" i="1"/>
  <c r="F91" i="1"/>
  <c r="L91" i="1"/>
  <c r="N91" i="1"/>
  <c r="P91" i="1"/>
  <c r="R91" i="1"/>
  <c r="O90" i="1" s="1"/>
  <c r="C92" i="1"/>
  <c r="D92" i="1"/>
  <c r="E92" i="1"/>
  <c r="F92" i="1"/>
  <c r="L92" i="1"/>
  <c r="N92" i="1"/>
  <c r="K90" i="1" s="1"/>
  <c r="G94" i="1" s="1"/>
  <c r="P92" i="1"/>
  <c r="R92" i="1"/>
  <c r="C93" i="1"/>
  <c r="D93" i="1"/>
  <c r="E93" i="1"/>
  <c r="F93" i="1"/>
  <c r="L93" i="1"/>
  <c r="N93" i="1"/>
  <c r="P93" i="1"/>
  <c r="R93" i="1"/>
  <c r="T93" i="1"/>
  <c r="V93" i="1"/>
  <c r="W93" i="1" s="1"/>
  <c r="C94" i="1"/>
  <c r="O94" i="1"/>
  <c r="C95" i="1"/>
  <c r="G95" i="1"/>
  <c r="I95" i="1"/>
  <c r="P95" i="1"/>
  <c r="R95" i="1"/>
  <c r="T95" i="1"/>
  <c r="C96" i="1"/>
  <c r="E96" i="1"/>
  <c r="G96" i="1"/>
  <c r="I96" i="1"/>
  <c r="P96" i="1"/>
  <c r="R96" i="1"/>
  <c r="C97" i="1"/>
  <c r="E97" i="1"/>
  <c r="G97" i="1"/>
  <c r="I97" i="1"/>
  <c r="P97" i="1"/>
  <c r="R97" i="1"/>
  <c r="C98" i="1"/>
  <c r="G98" i="1"/>
  <c r="K98" i="1"/>
  <c r="Z98" i="1"/>
  <c r="C99" i="1"/>
  <c r="D99" i="1"/>
  <c r="E99" i="1"/>
  <c r="F99" i="1"/>
  <c r="G99" i="1"/>
  <c r="H99" i="1"/>
  <c r="I99" i="1"/>
  <c r="J99" i="1"/>
  <c r="K99" i="1"/>
  <c r="L99" i="1"/>
  <c r="M99" i="1"/>
  <c r="N99" i="1"/>
  <c r="T99" i="1"/>
  <c r="V99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C101" i="1"/>
  <c r="D101" i="1"/>
  <c r="E101" i="1"/>
  <c r="F101" i="1"/>
  <c r="V100" i="1" s="1"/>
  <c r="G101" i="1"/>
  <c r="H101" i="1"/>
  <c r="I101" i="1"/>
  <c r="J101" i="1"/>
  <c r="K101" i="1"/>
  <c r="L101" i="1"/>
  <c r="M101" i="1"/>
  <c r="N101" i="1"/>
  <c r="T101" i="1"/>
  <c r="V101" i="1"/>
  <c r="W101" i="1"/>
  <c r="C103" i="1"/>
  <c r="G103" i="1"/>
  <c r="K103" i="1"/>
  <c r="O103" i="1"/>
  <c r="C104" i="1"/>
  <c r="G104" i="1"/>
  <c r="K104" i="1"/>
  <c r="O104" i="1"/>
  <c r="G105" i="1"/>
  <c r="O105" i="1"/>
  <c r="H106" i="1"/>
  <c r="J106" i="1"/>
  <c r="L106" i="1"/>
  <c r="N106" i="1"/>
  <c r="K105" i="1" s="1"/>
  <c r="P106" i="1"/>
  <c r="R106" i="1"/>
  <c r="T106" i="1"/>
  <c r="H107" i="1"/>
  <c r="J107" i="1"/>
  <c r="L107" i="1"/>
  <c r="N107" i="1"/>
  <c r="P107" i="1"/>
  <c r="R107" i="1"/>
  <c r="T107" i="1"/>
  <c r="H108" i="1"/>
  <c r="J108" i="1"/>
  <c r="V107" i="1" s="1"/>
  <c r="L108" i="1"/>
  <c r="N108" i="1"/>
  <c r="P108" i="1"/>
  <c r="R108" i="1"/>
  <c r="T108" i="1"/>
  <c r="V108" i="1"/>
  <c r="W108" i="1"/>
  <c r="C110" i="1"/>
  <c r="D110" i="1"/>
  <c r="E110" i="1"/>
  <c r="F110" i="1"/>
  <c r="L110" i="1"/>
  <c r="N110" i="1"/>
  <c r="P110" i="1"/>
  <c r="R110" i="1"/>
  <c r="O109" i="1" s="1"/>
  <c r="C111" i="1"/>
  <c r="D111" i="1"/>
  <c r="E111" i="1"/>
  <c r="F111" i="1"/>
  <c r="L111" i="1"/>
  <c r="N111" i="1"/>
  <c r="P111" i="1"/>
  <c r="R111" i="1"/>
  <c r="C112" i="1"/>
  <c r="D112" i="1"/>
  <c r="E112" i="1"/>
  <c r="F112" i="1"/>
  <c r="V111" i="1" s="1"/>
  <c r="L112" i="1"/>
  <c r="N112" i="1"/>
  <c r="P112" i="1"/>
  <c r="R112" i="1"/>
  <c r="T112" i="1"/>
  <c r="V112" i="1"/>
  <c r="W112" i="1" s="1"/>
  <c r="C113" i="1"/>
  <c r="O113" i="1"/>
  <c r="C114" i="1"/>
  <c r="E114" i="1"/>
  <c r="G114" i="1"/>
  <c r="I114" i="1"/>
  <c r="P114" i="1"/>
  <c r="R114" i="1"/>
  <c r="C115" i="1"/>
  <c r="G115" i="1"/>
  <c r="I115" i="1"/>
  <c r="P115" i="1"/>
  <c r="R115" i="1"/>
  <c r="C116" i="1"/>
  <c r="E116" i="1"/>
  <c r="G116" i="1"/>
  <c r="I116" i="1"/>
  <c r="P116" i="1"/>
  <c r="R116" i="1"/>
  <c r="C117" i="1"/>
  <c r="G117" i="1"/>
  <c r="K117" i="1"/>
  <c r="Z117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T118" i="1"/>
  <c r="V118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T120" i="1"/>
  <c r="V120" i="1"/>
  <c r="W120" i="1"/>
  <c r="C122" i="1"/>
  <c r="G122" i="1"/>
  <c r="K122" i="1"/>
  <c r="O122" i="1"/>
  <c r="C123" i="1"/>
  <c r="G123" i="1"/>
  <c r="K123" i="1"/>
  <c r="O123" i="1"/>
  <c r="G124" i="1"/>
  <c r="O124" i="1"/>
  <c r="H125" i="1"/>
  <c r="J125" i="1"/>
  <c r="L125" i="1"/>
  <c r="N125" i="1"/>
  <c r="K124" i="1" s="1"/>
  <c r="T125" i="1" s="1"/>
  <c r="P125" i="1"/>
  <c r="R125" i="1"/>
  <c r="H126" i="1"/>
  <c r="J126" i="1"/>
  <c r="L126" i="1"/>
  <c r="N126" i="1"/>
  <c r="P126" i="1"/>
  <c r="R126" i="1"/>
  <c r="T126" i="1"/>
  <c r="H127" i="1"/>
  <c r="J127" i="1"/>
  <c r="V126" i="1" s="1"/>
  <c r="L127" i="1"/>
  <c r="N127" i="1"/>
  <c r="P127" i="1"/>
  <c r="R127" i="1"/>
  <c r="T127" i="1"/>
  <c r="V127" i="1"/>
  <c r="W127" i="1"/>
  <c r="C129" i="1"/>
  <c r="D129" i="1"/>
  <c r="E129" i="1"/>
  <c r="F129" i="1"/>
  <c r="L129" i="1"/>
  <c r="N129" i="1"/>
  <c r="P129" i="1"/>
  <c r="R129" i="1"/>
  <c r="O128" i="1" s="1"/>
  <c r="C130" i="1"/>
  <c r="D130" i="1"/>
  <c r="E130" i="1"/>
  <c r="F130" i="1"/>
  <c r="V130" i="1" s="1"/>
  <c r="L130" i="1"/>
  <c r="N130" i="1"/>
  <c r="K128" i="1" s="1"/>
  <c r="G132" i="1" s="1"/>
  <c r="T133" i="1" s="1"/>
  <c r="P130" i="1"/>
  <c r="R130" i="1"/>
  <c r="C131" i="1"/>
  <c r="D131" i="1"/>
  <c r="E131" i="1"/>
  <c r="F131" i="1"/>
  <c r="L131" i="1"/>
  <c r="N131" i="1"/>
  <c r="P131" i="1"/>
  <c r="R131" i="1"/>
  <c r="T131" i="1"/>
  <c r="V131" i="1"/>
  <c r="W131" i="1" s="1"/>
  <c r="C132" i="1"/>
  <c r="O132" i="1"/>
  <c r="C133" i="1"/>
  <c r="G133" i="1"/>
  <c r="I133" i="1"/>
  <c r="P133" i="1"/>
  <c r="R133" i="1"/>
  <c r="C134" i="1"/>
  <c r="E134" i="1"/>
  <c r="G134" i="1"/>
  <c r="I134" i="1"/>
  <c r="P134" i="1"/>
  <c r="R134" i="1"/>
  <c r="C135" i="1"/>
  <c r="E135" i="1"/>
  <c r="G135" i="1"/>
  <c r="I135" i="1"/>
  <c r="P135" i="1"/>
  <c r="R135" i="1"/>
  <c r="T135" i="1"/>
  <c r="C136" i="1"/>
  <c r="G136" i="1"/>
  <c r="K136" i="1"/>
  <c r="Z136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T137" i="1"/>
  <c r="V137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C139" i="1"/>
  <c r="D139" i="1"/>
  <c r="E139" i="1"/>
  <c r="F139" i="1"/>
  <c r="V138" i="1" s="1"/>
  <c r="G139" i="1"/>
  <c r="H139" i="1"/>
  <c r="I139" i="1"/>
  <c r="J139" i="1"/>
  <c r="K139" i="1"/>
  <c r="L139" i="1"/>
  <c r="M139" i="1"/>
  <c r="N139" i="1"/>
  <c r="T139" i="1"/>
  <c r="V139" i="1"/>
  <c r="W139" i="1"/>
  <c r="C141" i="1"/>
  <c r="G141" i="1"/>
  <c r="K141" i="1"/>
  <c r="O141" i="1"/>
  <c r="C142" i="1"/>
  <c r="G142" i="1"/>
  <c r="K142" i="1"/>
  <c r="O142" i="1"/>
  <c r="G143" i="1"/>
  <c r="O143" i="1"/>
  <c r="H144" i="1"/>
  <c r="J144" i="1"/>
  <c r="L144" i="1"/>
  <c r="N144" i="1"/>
  <c r="K143" i="1" s="1"/>
  <c r="P144" i="1"/>
  <c r="R144" i="1"/>
  <c r="T144" i="1"/>
  <c r="H145" i="1"/>
  <c r="J145" i="1"/>
  <c r="L145" i="1"/>
  <c r="N145" i="1"/>
  <c r="P145" i="1"/>
  <c r="R145" i="1"/>
  <c r="T145" i="1"/>
  <c r="H146" i="1"/>
  <c r="J146" i="1"/>
  <c r="V145" i="1" s="1"/>
  <c r="L146" i="1"/>
  <c r="N146" i="1"/>
  <c r="P146" i="1"/>
  <c r="R146" i="1"/>
  <c r="T146" i="1"/>
  <c r="V146" i="1"/>
  <c r="W146" i="1"/>
  <c r="C148" i="1"/>
  <c r="D148" i="1"/>
  <c r="E148" i="1"/>
  <c r="F148" i="1"/>
  <c r="L148" i="1"/>
  <c r="N148" i="1"/>
  <c r="K147" i="1" s="1"/>
  <c r="G151" i="1" s="1"/>
  <c r="T152" i="1" s="1"/>
  <c r="P148" i="1"/>
  <c r="R148" i="1"/>
  <c r="O147" i="1" s="1"/>
  <c r="C149" i="1"/>
  <c r="D149" i="1"/>
  <c r="E149" i="1"/>
  <c r="F149" i="1"/>
  <c r="L149" i="1"/>
  <c r="N149" i="1"/>
  <c r="P149" i="1"/>
  <c r="R149" i="1"/>
  <c r="C150" i="1"/>
  <c r="D150" i="1"/>
  <c r="E150" i="1"/>
  <c r="F150" i="1"/>
  <c r="V149" i="1" s="1"/>
  <c r="L150" i="1"/>
  <c r="N150" i="1"/>
  <c r="P150" i="1"/>
  <c r="R150" i="1"/>
  <c r="T150" i="1"/>
  <c r="V150" i="1"/>
  <c r="W150" i="1" s="1"/>
  <c r="C151" i="1"/>
  <c r="O151" i="1"/>
  <c r="C152" i="1"/>
  <c r="E152" i="1"/>
  <c r="G152" i="1"/>
  <c r="I152" i="1"/>
  <c r="P152" i="1"/>
  <c r="R152" i="1"/>
  <c r="C153" i="1"/>
  <c r="G153" i="1"/>
  <c r="I153" i="1"/>
  <c r="P153" i="1"/>
  <c r="R153" i="1"/>
  <c r="C154" i="1"/>
  <c r="E154" i="1"/>
  <c r="G154" i="1"/>
  <c r="I154" i="1"/>
  <c r="P154" i="1"/>
  <c r="R154" i="1"/>
  <c r="C160" i="1"/>
  <c r="G160" i="1"/>
  <c r="K160" i="1"/>
  <c r="O160" i="1"/>
  <c r="C161" i="1"/>
  <c r="G161" i="1"/>
  <c r="K161" i="1"/>
  <c r="O161" i="1"/>
  <c r="H163" i="1"/>
  <c r="J163" i="1"/>
  <c r="L163" i="1"/>
  <c r="N163" i="1"/>
  <c r="K162" i="1" s="1"/>
  <c r="C170" i="1" s="1"/>
  <c r="P163" i="1"/>
  <c r="R163" i="1"/>
  <c r="H164" i="1"/>
  <c r="J164" i="1"/>
  <c r="L164" i="1"/>
  <c r="N164" i="1"/>
  <c r="P164" i="1"/>
  <c r="R164" i="1"/>
  <c r="H165" i="1"/>
  <c r="J165" i="1"/>
  <c r="V164" i="1" s="1"/>
  <c r="L165" i="1"/>
  <c r="N165" i="1"/>
  <c r="P165" i="1"/>
  <c r="R165" i="1"/>
  <c r="T165" i="1"/>
  <c r="V165" i="1"/>
  <c r="W165" i="1" s="1"/>
  <c r="O166" i="1"/>
  <c r="G174" i="1" s="1"/>
  <c r="C167" i="1"/>
  <c r="E167" i="1"/>
  <c r="L167" i="1"/>
  <c r="N167" i="1"/>
  <c r="K166" i="1" s="1"/>
  <c r="G170" i="1" s="1"/>
  <c r="P167" i="1"/>
  <c r="R167" i="1"/>
  <c r="C168" i="1"/>
  <c r="E168" i="1"/>
  <c r="L168" i="1"/>
  <c r="N168" i="1"/>
  <c r="P168" i="1"/>
  <c r="R168" i="1"/>
  <c r="C169" i="1"/>
  <c r="E169" i="1"/>
  <c r="L169" i="1"/>
  <c r="N169" i="1"/>
  <c r="P169" i="1"/>
  <c r="R169" i="1"/>
  <c r="C171" i="1"/>
  <c r="D171" i="1"/>
  <c r="E171" i="1"/>
  <c r="F171" i="1"/>
  <c r="G171" i="1"/>
  <c r="H171" i="1"/>
  <c r="I171" i="1"/>
  <c r="J171" i="1"/>
  <c r="P171" i="1"/>
  <c r="R171" i="1"/>
  <c r="C172" i="1"/>
  <c r="D172" i="1"/>
  <c r="E172" i="1"/>
  <c r="F172" i="1"/>
  <c r="G172" i="1"/>
  <c r="H172" i="1"/>
  <c r="I172" i="1"/>
  <c r="J172" i="1"/>
  <c r="P172" i="1"/>
  <c r="R172" i="1"/>
  <c r="C173" i="1"/>
  <c r="D173" i="1"/>
  <c r="E173" i="1"/>
  <c r="F173" i="1"/>
  <c r="V172" i="1" s="1"/>
  <c r="G173" i="1"/>
  <c r="H173" i="1"/>
  <c r="I173" i="1"/>
  <c r="J173" i="1"/>
  <c r="P173" i="1"/>
  <c r="R173" i="1"/>
  <c r="T173" i="1"/>
  <c r="V173" i="1"/>
  <c r="C175" i="1"/>
  <c r="E175" i="1"/>
  <c r="G175" i="1"/>
  <c r="I175" i="1"/>
  <c r="K175" i="1"/>
  <c r="M175" i="1"/>
  <c r="C176" i="1"/>
  <c r="G176" i="1"/>
  <c r="K176" i="1"/>
  <c r="C177" i="1"/>
  <c r="E177" i="1"/>
  <c r="G177" i="1"/>
  <c r="I177" i="1"/>
  <c r="K177" i="1"/>
  <c r="M177" i="1"/>
  <c r="C179" i="1"/>
  <c r="G179" i="1"/>
  <c r="K179" i="1"/>
  <c r="O179" i="1"/>
  <c r="C180" i="1"/>
  <c r="G180" i="1"/>
  <c r="K180" i="1"/>
  <c r="O180" i="1"/>
  <c r="H182" i="1"/>
  <c r="J182" i="1"/>
  <c r="L182" i="1"/>
  <c r="N182" i="1"/>
  <c r="K181" i="1" s="1"/>
  <c r="C189" i="1" s="1"/>
  <c r="P182" i="1"/>
  <c r="R182" i="1"/>
  <c r="H183" i="1"/>
  <c r="J183" i="1"/>
  <c r="L183" i="1"/>
  <c r="N183" i="1"/>
  <c r="P183" i="1"/>
  <c r="R183" i="1"/>
  <c r="H184" i="1"/>
  <c r="J184" i="1"/>
  <c r="V183" i="1" s="1"/>
  <c r="L184" i="1"/>
  <c r="N184" i="1"/>
  <c r="P184" i="1"/>
  <c r="R184" i="1"/>
  <c r="T184" i="1"/>
  <c r="V184" i="1"/>
  <c r="W184" i="1" s="1"/>
  <c r="O185" i="1"/>
  <c r="G193" i="1" s="1"/>
  <c r="C186" i="1"/>
  <c r="E186" i="1"/>
  <c r="L186" i="1"/>
  <c r="N186" i="1"/>
  <c r="K185" i="1" s="1"/>
  <c r="G189" i="1" s="1"/>
  <c r="P186" i="1"/>
  <c r="R186" i="1"/>
  <c r="C187" i="1"/>
  <c r="E187" i="1"/>
  <c r="L187" i="1"/>
  <c r="N187" i="1"/>
  <c r="P187" i="1"/>
  <c r="R187" i="1"/>
  <c r="C188" i="1"/>
  <c r="E188" i="1"/>
  <c r="L188" i="1"/>
  <c r="N188" i="1"/>
  <c r="P188" i="1"/>
  <c r="R188" i="1"/>
  <c r="C190" i="1"/>
  <c r="D190" i="1"/>
  <c r="E190" i="1"/>
  <c r="F190" i="1"/>
  <c r="G190" i="1"/>
  <c r="H190" i="1"/>
  <c r="I190" i="1"/>
  <c r="J190" i="1"/>
  <c r="P190" i="1"/>
  <c r="R190" i="1"/>
  <c r="C191" i="1"/>
  <c r="D191" i="1"/>
  <c r="E191" i="1"/>
  <c r="F191" i="1"/>
  <c r="G191" i="1"/>
  <c r="H191" i="1"/>
  <c r="I191" i="1"/>
  <c r="J191" i="1"/>
  <c r="P191" i="1"/>
  <c r="R191" i="1"/>
  <c r="C192" i="1"/>
  <c r="D192" i="1"/>
  <c r="E192" i="1"/>
  <c r="F192" i="1"/>
  <c r="V191" i="1" s="1"/>
  <c r="G192" i="1"/>
  <c r="H192" i="1"/>
  <c r="I192" i="1"/>
  <c r="J192" i="1"/>
  <c r="P192" i="1"/>
  <c r="R192" i="1"/>
  <c r="T192" i="1"/>
  <c r="V192" i="1"/>
  <c r="C194" i="1"/>
  <c r="E194" i="1"/>
  <c r="G194" i="1"/>
  <c r="I194" i="1"/>
  <c r="K194" i="1"/>
  <c r="M194" i="1"/>
  <c r="C195" i="1"/>
  <c r="G195" i="1"/>
  <c r="H195" i="1" s="1"/>
  <c r="I195" i="1"/>
  <c r="K195" i="1"/>
  <c r="L195" i="1" s="1"/>
  <c r="M195" i="1"/>
  <c r="C196" i="1"/>
  <c r="D196" i="1" s="1"/>
  <c r="E196" i="1"/>
  <c r="G196" i="1"/>
  <c r="H196" i="1" s="1"/>
  <c r="I196" i="1"/>
  <c r="K196" i="1"/>
  <c r="L196" i="1" s="1"/>
  <c r="M196" i="1"/>
  <c r="T196" i="1"/>
  <c r="C198" i="1"/>
  <c r="G198" i="1"/>
  <c r="K198" i="1"/>
  <c r="O198" i="1"/>
  <c r="C199" i="1"/>
  <c r="G199" i="1"/>
  <c r="K199" i="1"/>
  <c r="O199" i="1"/>
  <c r="H201" i="1"/>
  <c r="J201" i="1"/>
  <c r="G200" i="1" s="1"/>
  <c r="L201" i="1"/>
  <c r="N201" i="1"/>
  <c r="K200" i="1" s="1"/>
  <c r="C208" i="1" s="1"/>
  <c r="P201" i="1"/>
  <c r="R201" i="1"/>
  <c r="O200" i="1" s="1"/>
  <c r="C212" i="1" s="1"/>
  <c r="H202" i="1"/>
  <c r="J202" i="1"/>
  <c r="L202" i="1"/>
  <c r="N202" i="1"/>
  <c r="P202" i="1"/>
  <c r="R202" i="1"/>
  <c r="H203" i="1"/>
  <c r="J203" i="1"/>
  <c r="V202" i="1" s="1"/>
  <c r="L203" i="1"/>
  <c r="N203" i="1"/>
  <c r="P203" i="1"/>
  <c r="R203" i="1"/>
  <c r="T203" i="1"/>
  <c r="V203" i="1"/>
  <c r="W203" i="1" s="1"/>
  <c r="O204" i="1"/>
  <c r="G212" i="1" s="1"/>
  <c r="C205" i="1"/>
  <c r="D205" i="1" s="1"/>
  <c r="E205" i="1"/>
  <c r="V207" i="1" s="1"/>
  <c r="W207" i="1" s="1"/>
  <c r="L205" i="1"/>
  <c r="N205" i="1"/>
  <c r="K204" i="1" s="1"/>
  <c r="G208" i="1" s="1"/>
  <c r="P205" i="1"/>
  <c r="R205" i="1"/>
  <c r="C206" i="1"/>
  <c r="D206" i="1" s="1"/>
  <c r="E206" i="1"/>
  <c r="L206" i="1"/>
  <c r="N206" i="1"/>
  <c r="P206" i="1"/>
  <c r="R206" i="1"/>
  <c r="C207" i="1"/>
  <c r="D207" i="1" s="1"/>
  <c r="E207" i="1"/>
  <c r="L207" i="1"/>
  <c r="N207" i="1"/>
  <c r="P207" i="1"/>
  <c r="R207" i="1"/>
  <c r="T207" i="1"/>
  <c r="C209" i="1"/>
  <c r="D209" i="1"/>
  <c r="E209" i="1"/>
  <c r="F209" i="1"/>
  <c r="T210" i="1" s="1"/>
  <c r="G209" i="1"/>
  <c r="H209" i="1"/>
  <c r="I209" i="1"/>
  <c r="J209" i="1"/>
  <c r="P209" i="1"/>
  <c r="R209" i="1"/>
  <c r="O208" i="1" s="1"/>
  <c r="K212" i="1" s="1"/>
  <c r="C210" i="1"/>
  <c r="D210" i="1"/>
  <c r="E210" i="1"/>
  <c r="F210" i="1"/>
  <c r="G210" i="1"/>
  <c r="H210" i="1"/>
  <c r="I210" i="1"/>
  <c r="J210" i="1"/>
  <c r="P210" i="1"/>
  <c r="R210" i="1"/>
  <c r="C211" i="1"/>
  <c r="D211" i="1"/>
  <c r="E211" i="1"/>
  <c r="F211" i="1"/>
  <c r="V210" i="1" s="1"/>
  <c r="G211" i="1"/>
  <c r="H211" i="1"/>
  <c r="I211" i="1"/>
  <c r="J211" i="1"/>
  <c r="P211" i="1"/>
  <c r="R211" i="1"/>
  <c r="T211" i="1"/>
  <c r="V211" i="1"/>
  <c r="C213" i="1"/>
  <c r="D213" i="1" s="1"/>
  <c r="E213" i="1"/>
  <c r="V215" i="1" s="1"/>
  <c r="G213" i="1"/>
  <c r="H213" i="1" s="1"/>
  <c r="I213" i="1"/>
  <c r="K213" i="1"/>
  <c r="L213" i="1" s="1"/>
  <c r="M213" i="1"/>
  <c r="C214" i="1"/>
  <c r="D214" i="1" s="1"/>
  <c r="E214" i="1"/>
  <c r="G214" i="1"/>
  <c r="H214" i="1" s="1"/>
  <c r="I214" i="1"/>
  <c r="K214" i="1"/>
  <c r="L214" i="1" s="1"/>
  <c r="M214" i="1"/>
  <c r="C215" i="1"/>
  <c r="D215" i="1" s="1"/>
  <c r="E215" i="1"/>
  <c r="G215" i="1"/>
  <c r="H215" i="1" s="1"/>
  <c r="I215" i="1"/>
  <c r="K215" i="1"/>
  <c r="L215" i="1" s="1"/>
  <c r="M215" i="1"/>
  <c r="T215" i="1"/>
  <c r="C217" i="1"/>
  <c r="G217" i="1"/>
  <c r="K217" i="1"/>
  <c r="O217" i="1"/>
  <c r="C218" i="1"/>
  <c r="G218" i="1"/>
  <c r="K218" i="1"/>
  <c r="O218" i="1"/>
  <c r="H220" i="1"/>
  <c r="J220" i="1"/>
  <c r="G219" i="1" s="1"/>
  <c r="L220" i="1"/>
  <c r="N220" i="1"/>
  <c r="K219" i="1" s="1"/>
  <c r="C227" i="1" s="1"/>
  <c r="P220" i="1"/>
  <c r="R220" i="1"/>
  <c r="O219" i="1" s="1"/>
  <c r="C231" i="1" s="1"/>
  <c r="H221" i="1"/>
  <c r="J221" i="1"/>
  <c r="L221" i="1"/>
  <c r="N221" i="1"/>
  <c r="P221" i="1"/>
  <c r="R221" i="1"/>
  <c r="H222" i="1"/>
  <c r="J222" i="1"/>
  <c r="V221" i="1" s="1"/>
  <c r="L222" i="1"/>
  <c r="N222" i="1"/>
  <c r="P222" i="1"/>
  <c r="R222" i="1"/>
  <c r="T222" i="1"/>
  <c r="V222" i="1"/>
  <c r="W222" i="1" s="1"/>
  <c r="O223" i="1"/>
  <c r="G231" i="1" s="1"/>
  <c r="C224" i="1"/>
  <c r="D224" i="1" s="1"/>
  <c r="E224" i="1"/>
  <c r="V226" i="1" s="1"/>
  <c r="W226" i="1" s="1"/>
  <c r="L224" i="1"/>
  <c r="N224" i="1"/>
  <c r="K223" i="1" s="1"/>
  <c r="G227" i="1" s="1"/>
  <c r="P224" i="1"/>
  <c r="R224" i="1"/>
  <c r="C225" i="1"/>
  <c r="D225" i="1" s="1"/>
  <c r="E225" i="1"/>
  <c r="L225" i="1"/>
  <c r="N225" i="1"/>
  <c r="P225" i="1"/>
  <c r="R225" i="1"/>
  <c r="C226" i="1"/>
  <c r="D226" i="1" s="1"/>
  <c r="E226" i="1"/>
  <c r="L226" i="1"/>
  <c r="N226" i="1"/>
  <c r="P226" i="1"/>
  <c r="R226" i="1"/>
  <c r="T226" i="1"/>
  <c r="C228" i="1"/>
  <c r="D228" i="1"/>
  <c r="E228" i="1"/>
  <c r="F228" i="1"/>
  <c r="T229" i="1" s="1"/>
  <c r="G228" i="1"/>
  <c r="H228" i="1"/>
  <c r="I228" i="1"/>
  <c r="J228" i="1"/>
  <c r="P228" i="1"/>
  <c r="R228" i="1"/>
  <c r="O227" i="1" s="1"/>
  <c r="K231" i="1" s="1"/>
  <c r="C229" i="1"/>
  <c r="D229" i="1"/>
  <c r="E229" i="1"/>
  <c r="F229" i="1"/>
  <c r="G229" i="1"/>
  <c r="H229" i="1"/>
  <c r="I229" i="1"/>
  <c r="J229" i="1"/>
  <c r="P229" i="1"/>
  <c r="R229" i="1"/>
  <c r="C230" i="1"/>
  <c r="D230" i="1"/>
  <c r="E230" i="1"/>
  <c r="F230" i="1"/>
  <c r="V229" i="1" s="1"/>
  <c r="G230" i="1"/>
  <c r="H230" i="1"/>
  <c r="I230" i="1"/>
  <c r="J230" i="1"/>
  <c r="P230" i="1"/>
  <c r="R230" i="1"/>
  <c r="T230" i="1"/>
  <c r="V230" i="1"/>
  <c r="C232" i="1"/>
  <c r="D232" i="1" s="1"/>
  <c r="E232" i="1"/>
  <c r="V234" i="1" s="1"/>
  <c r="G232" i="1"/>
  <c r="H232" i="1" s="1"/>
  <c r="I232" i="1"/>
  <c r="K232" i="1"/>
  <c r="L232" i="1" s="1"/>
  <c r="M232" i="1"/>
  <c r="C233" i="1"/>
  <c r="D233" i="1" s="1"/>
  <c r="E233" i="1"/>
  <c r="G233" i="1"/>
  <c r="H233" i="1" s="1"/>
  <c r="I233" i="1"/>
  <c r="K233" i="1"/>
  <c r="L233" i="1" s="1"/>
  <c r="M233" i="1"/>
  <c r="C234" i="1"/>
  <c r="D234" i="1" s="1"/>
  <c r="E234" i="1"/>
  <c r="G234" i="1"/>
  <c r="H234" i="1" s="1"/>
  <c r="I234" i="1"/>
  <c r="K234" i="1"/>
  <c r="L234" i="1" s="1"/>
  <c r="M234" i="1"/>
  <c r="T234" i="1"/>
  <c r="C240" i="1"/>
  <c r="G240" i="1"/>
  <c r="K240" i="1"/>
  <c r="O240" i="1"/>
  <c r="C241" i="1"/>
  <c r="G241" i="1"/>
  <c r="K241" i="1"/>
  <c r="O241" i="1"/>
  <c r="H243" i="1"/>
  <c r="J243" i="1"/>
  <c r="G242" i="1" s="1"/>
  <c r="L243" i="1"/>
  <c r="N243" i="1"/>
  <c r="K242" i="1" s="1"/>
  <c r="C250" i="1" s="1"/>
  <c r="P243" i="1"/>
  <c r="R243" i="1"/>
  <c r="O242" i="1" s="1"/>
  <c r="H244" i="1"/>
  <c r="J244" i="1"/>
  <c r="L244" i="1"/>
  <c r="N244" i="1"/>
  <c r="P244" i="1"/>
  <c r="R244" i="1"/>
  <c r="H245" i="1"/>
  <c r="J245" i="1"/>
  <c r="V244" i="1" s="1"/>
  <c r="L245" i="1"/>
  <c r="N245" i="1"/>
  <c r="P245" i="1"/>
  <c r="R245" i="1"/>
  <c r="T245" i="1"/>
  <c r="V245" i="1"/>
  <c r="W245" i="1" s="1"/>
  <c r="O246" i="1"/>
  <c r="C247" i="1"/>
  <c r="D247" i="1" s="1"/>
  <c r="E247" i="1"/>
  <c r="V249" i="1" s="1"/>
  <c r="W249" i="1" s="1"/>
  <c r="L247" i="1"/>
  <c r="N247" i="1"/>
  <c r="K246" i="1" s="1"/>
  <c r="G250" i="1" s="1"/>
  <c r="P247" i="1"/>
  <c r="R247" i="1"/>
  <c r="C248" i="1"/>
  <c r="D248" i="1" s="1"/>
  <c r="E248" i="1"/>
  <c r="L248" i="1"/>
  <c r="N248" i="1"/>
  <c r="P248" i="1"/>
  <c r="R248" i="1"/>
  <c r="C249" i="1"/>
  <c r="D249" i="1" s="1"/>
  <c r="E249" i="1"/>
  <c r="L249" i="1"/>
  <c r="N249" i="1"/>
  <c r="P249" i="1"/>
  <c r="R249" i="1"/>
  <c r="T249" i="1"/>
  <c r="C251" i="1"/>
  <c r="D251" i="1"/>
  <c r="E251" i="1"/>
  <c r="F251" i="1"/>
  <c r="T252" i="1" s="1"/>
  <c r="G251" i="1"/>
  <c r="H251" i="1"/>
  <c r="I251" i="1"/>
  <c r="J251" i="1"/>
  <c r="P251" i="1"/>
  <c r="R251" i="1"/>
  <c r="O250" i="1" s="1"/>
  <c r="C252" i="1"/>
  <c r="D252" i="1"/>
  <c r="E252" i="1"/>
  <c r="F252" i="1"/>
  <c r="G252" i="1"/>
  <c r="H252" i="1"/>
  <c r="I252" i="1"/>
  <c r="J252" i="1"/>
  <c r="P252" i="1"/>
  <c r="R252" i="1"/>
  <c r="C253" i="1"/>
  <c r="D253" i="1"/>
  <c r="E253" i="1"/>
  <c r="F253" i="1"/>
  <c r="V252" i="1" s="1"/>
  <c r="G253" i="1"/>
  <c r="H253" i="1"/>
  <c r="I253" i="1"/>
  <c r="J253" i="1"/>
  <c r="P253" i="1"/>
  <c r="R253" i="1"/>
  <c r="T253" i="1"/>
  <c r="V253" i="1"/>
  <c r="C256" i="1"/>
  <c r="G256" i="1"/>
  <c r="K256" i="1"/>
  <c r="O256" i="1"/>
  <c r="C257" i="1"/>
  <c r="G257" i="1"/>
  <c r="K257" i="1"/>
  <c r="O257" i="1"/>
  <c r="G258" i="1"/>
  <c r="O258" i="1"/>
  <c r="H259" i="1"/>
  <c r="J259" i="1"/>
  <c r="L259" i="1"/>
  <c r="N259" i="1"/>
  <c r="K258" i="1" s="1"/>
  <c r="P259" i="1"/>
  <c r="R259" i="1"/>
  <c r="H260" i="1"/>
  <c r="J260" i="1"/>
  <c r="L260" i="1"/>
  <c r="N260" i="1"/>
  <c r="P260" i="1"/>
  <c r="R260" i="1"/>
  <c r="T260" i="1"/>
  <c r="H261" i="1"/>
  <c r="J261" i="1"/>
  <c r="V260" i="1" s="1"/>
  <c r="L261" i="1"/>
  <c r="N261" i="1"/>
  <c r="P261" i="1"/>
  <c r="R261" i="1"/>
  <c r="T261" i="1"/>
  <c r="V261" i="1"/>
  <c r="W261" i="1"/>
  <c r="Z262" i="1"/>
  <c r="C263" i="1"/>
  <c r="D263" i="1"/>
  <c r="E263" i="1"/>
  <c r="F263" i="1"/>
  <c r="T264" i="1" s="1"/>
  <c r="L263" i="1"/>
  <c r="N263" i="1"/>
  <c r="K262" i="1" s="1"/>
  <c r="G265" i="1" s="1"/>
  <c r="P263" i="1"/>
  <c r="R263" i="1"/>
  <c r="O262" i="1" s="1"/>
  <c r="C264" i="1"/>
  <c r="D264" i="1"/>
  <c r="E264" i="1"/>
  <c r="F264" i="1"/>
  <c r="L264" i="1"/>
  <c r="N264" i="1"/>
  <c r="P264" i="1"/>
  <c r="R264" i="1"/>
  <c r="V264" i="1"/>
  <c r="C266" i="1"/>
  <c r="D266" i="1"/>
  <c r="E266" i="1"/>
  <c r="F266" i="1"/>
  <c r="T267" i="1" s="1"/>
  <c r="G266" i="1"/>
  <c r="H266" i="1"/>
  <c r="I266" i="1"/>
  <c r="J266" i="1"/>
  <c r="P266" i="1"/>
  <c r="R266" i="1"/>
  <c r="O265" i="1" s="1"/>
  <c r="C267" i="1"/>
  <c r="D267" i="1"/>
  <c r="E267" i="1"/>
  <c r="F267" i="1"/>
  <c r="G267" i="1"/>
  <c r="H267" i="1"/>
  <c r="I267" i="1"/>
  <c r="J267" i="1"/>
  <c r="P267" i="1"/>
  <c r="R267" i="1"/>
  <c r="C268" i="1"/>
  <c r="D268" i="1"/>
  <c r="E268" i="1"/>
  <c r="F268" i="1"/>
  <c r="V267" i="1" s="1"/>
  <c r="H268" i="1"/>
  <c r="J268" i="1"/>
  <c r="P268" i="1"/>
  <c r="R268" i="1"/>
  <c r="T268" i="1"/>
  <c r="V268" i="1"/>
  <c r="C274" i="1"/>
  <c r="G274" i="1"/>
  <c r="O274" i="1"/>
  <c r="C275" i="1"/>
  <c r="G275" i="1"/>
  <c r="O275" i="1"/>
  <c r="G276" i="1"/>
  <c r="O276" i="1"/>
  <c r="H277" i="1"/>
  <c r="J277" i="1"/>
  <c r="L277" i="1"/>
  <c r="N277" i="1"/>
  <c r="K276" i="1" s="1"/>
  <c r="T277" i="1" s="1"/>
  <c r="P277" i="1"/>
  <c r="R277" i="1"/>
  <c r="H278" i="1"/>
  <c r="J278" i="1"/>
  <c r="L278" i="1"/>
  <c r="N278" i="1"/>
  <c r="P278" i="1"/>
  <c r="R278" i="1"/>
  <c r="T278" i="1"/>
  <c r="H279" i="1"/>
  <c r="J279" i="1"/>
  <c r="V278" i="1" s="1"/>
  <c r="L279" i="1"/>
  <c r="N279" i="1"/>
  <c r="P279" i="1"/>
  <c r="R279" i="1"/>
  <c r="T279" i="1"/>
  <c r="V279" i="1"/>
  <c r="W279" i="1"/>
  <c r="C281" i="1"/>
  <c r="D281" i="1"/>
  <c r="E281" i="1"/>
  <c r="F281" i="1"/>
  <c r="T282" i="1" s="1"/>
  <c r="L281" i="1"/>
  <c r="N281" i="1"/>
  <c r="K280" i="1" s="1"/>
  <c r="P281" i="1"/>
  <c r="R281" i="1"/>
  <c r="O280" i="1" s="1"/>
  <c r="C282" i="1"/>
  <c r="D282" i="1"/>
  <c r="E282" i="1"/>
  <c r="F282" i="1"/>
  <c r="L282" i="1"/>
  <c r="N282" i="1"/>
  <c r="P282" i="1"/>
  <c r="R282" i="1"/>
  <c r="C283" i="1"/>
  <c r="D283" i="1"/>
  <c r="E283" i="1"/>
  <c r="F283" i="1"/>
  <c r="V282" i="1" s="1"/>
  <c r="L283" i="1"/>
  <c r="N283" i="1"/>
  <c r="P283" i="1"/>
  <c r="R283" i="1"/>
  <c r="T283" i="1"/>
  <c r="V283" i="1"/>
  <c r="W283" i="1" s="1"/>
  <c r="Z280" i="1" s="1"/>
  <c r="C284" i="1"/>
  <c r="Z284" i="1"/>
  <c r="C285" i="1"/>
  <c r="D285" i="1"/>
  <c r="E285" i="1"/>
  <c r="F285" i="1"/>
  <c r="G285" i="1"/>
  <c r="H285" i="1"/>
  <c r="I285" i="1"/>
  <c r="J285" i="1"/>
  <c r="L285" i="1"/>
  <c r="M285" i="1"/>
  <c r="N285" i="1"/>
  <c r="T285" i="1"/>
  <c r="V285" i="1" s="1"/>
  <c r="C286" i="1"/>
  <c r="D286" i="1" s="1"/>
  <c r="E286" i="1"/>
  <c r="V287" i="1" s="1"/>
  <c r="G286" i="1"/>
  <c r="H286" i="1" s="1"/>
  <c r="I286" i="1"/>
  <c r="L286" i="1"/>
  <c r="M286" i="1"/>
  <c r="N286" i="1"/>
  <c r="C287" i="1"/>
  <c r="D287" i="1"/>
  <c r="E287" i="1"/>
  <c r="F287" i="1"/>
  <c r="G287" i="1"/>
  <c r="H287" i="1"/>
  <c r="I287" i="1"/>
  <c r="J287" i="1"/>
  <c r="L287" i="1"/>
  <c r="M287" i="1"/>
  <c r="N287" i="1"/>
  <c r="T287" i="1"/>
  <c r="W287" i="1"/>
  <c r="C290" i="1"/>
  <c r="G290" i="1"/>
  <c r="O290" i="1"/>
  <c r="C291" i="1"/>
  <c r="G291" i="1"/>
  <c r="K291" i="1"/>
  <c r="O291" i="1"/>
  <c r="G292" i="1"/>
  <c r="V293" i="1" s="1"/>
  <c r="O292" i="1"/>
  <c r="H293" i="1"/>
  <c r="J293" i="1"/>
  <c r="L293" i="1"/>
  <c r="N293" i="1"/>
  <c r="K292" i="1" s="1"/>
  <c r="T293" i="1" s="1"/>
  <c r="P293" i="1"/>
  <c r="R293" i="1"/>
  <c r="H294" i="1"/>
  <c r="J294" i="1"/>
  <c r="L294" i="1"/>
  <c r="N294" i="1"/>
  <c r="P294" i="1"/>
  <c r="R294" i="1"/>
  <c r="T294" i="1"/>
  <c r="H295" i="1"/>
  <c r="J295" i="1"/>
  <c r="V294" i="1" s="1"/>
  <c r="L295" i="1"/>
  <c r="N295" i="1"/>
  <c r="P295" i="1"/>
  <c r="R295" i="1"/>
  <c r="T295" i="1"/>
  <c r="V295" i="1"/>
  <c r="W295" i="1"/>
  <c r="Z292" i="1" s="1"/>
  <c r="Z296" i="1"/>
  <c r="C297" i="1"/>
  <c r="D297" i="1"/>
  <c r="E297" i="1"/>
  <c r="F297" i="1"/>
  <c r="T298" i="1" s="1"/>
  <c r="L297" i="1"/>
  <c r="N297" i="1"/>
  <c r="K296" i="1" s="1"/>
  <c r="P297" i="1"/>
  <c r="R297" i="1"/>
  <c r="O296" i="1" s="1"/>
  <c r="C298" i="1"/>
  <c r="D298" i="1"/>
  <c r="E298" i="1"/>
  <c r="F298" i="1"/>
  <c r="L298" i="1"/>
  <c r="N298" i="1"/>
  <c r="P298" i="1"/>
  <c r="R298" i="1"/>
  <c r="V298" i="1"/>
  <c r="D301" i="1"/>
  <c r="E301" i="1"/>
  <c r="F301" i="1"/>
  <c r="T301" i="1" s="1"/>
  <c r="H301" i="1"/>
  <c r="J301" i="1"/>
  <c r="P301" i="1"/>
  <c r="R301" i="1"/>
  <c r="D302" i="1"/>
  <c r="F302" i="1"/>
  <c r="V301" i="1" s="1"/>
  <c r="H302" i="1"/>
  <c r="J302" i="1"/>
  <c r="P302" i="1"/>
  <c r="R302" i="1"/>
  <c r="T302" i="1"/>
  <c r="V302" i="1"/>
  <c r="W302" i="1"/>
  <c r="Z300" i="1" s="1"/>
  <c r="V15" i="5" l="1"/>
  <c r="T15" i="5"/>
  <c r="V7" i="5"/>
  <c r="C10" i="5"/>
  <c r="T7" i="5"/>
  <c r="AA6" i="5" s="1"/>
  <c r="V34" i="5"/>
  <c r="T34" i="5"/>
  <c r="V26" i="5"/>
  <c r="C29" i="5"/>
  <c r="T26" i="5"/>
  <c r="AA25" i="5" s="1"/>
  <c r="G37" i="5"/>
  <c r="T38" i="5" s="1"/>
  <c r="W32" i="5"/>
  <c r="W28" i="5"/>
  <c r="T27" i="5"/>
  <c r="AB25" i="5" s="1"/>
  <c r="T19" i="5"/>
  <c r="W13" i="5"/>
  <c r="W9" i="5"/>
  <c r="T8" i="5"/>
  <c r="AB6" i="5" s="1"/>
  <c r="K67" i="4"/>
  <c r="G71" i="4" s="1"/>
  <c r="T69" i="4"/>
  <c r="AB67" i="4" s="1"/>
  <c r="AC67" i="4"/>
  <c r="O67" i="4"/>
  <c r="K63" i="4"/>
  <c r="C71" i="4" s="1"/>
  <c r="T65" i="4"/>
  <c r="AB63" i="4" s="1"/>
  <c r="AC63" i="4"/>
  <c r="T58" i="4"/>
  <c r="T54" i="4"/>
  <c r="AB52" i="4" s="1"/>
  <c r="K48" i="4"/>
  <c r="G52" i="4" s="1"/>
  <c r="T50" i="4"/>
  <c r="AB48" i="4" s="1"/>
  <c r="AC48" i="4"/>
  <c r="O48" i="4"/>
  <c r="G56" i="4" s="1"/>
  <c r="K44" i="4"/>
  <c r="C52" i="4" s="1"/>
  <c r="T46" i="4"/>
  <c r="AB44" i="4" s="1"/>
  <c r="AC44" i="4"/>
  <c r="O44" i="4"/>
  <c r="C56" i="4" s="1"/>
  <c r="V34" i="4"/>
  <c r="T34" i="4"/>
  <c r="V26" i="4"/>
  <c r="C29" i="4"/>
  <c r="T26" i="4"/>
  <c r="AA25" i="4" s="1"/>
  <c r="V15" i="4"/>
  <c r="T15" i="4"/>
  <c r="V7" i="4"/>
  <c r="C10" i="4"/>
  <c r="T7" i="4"/>
  <c r="AA6" i="4" s="1"/>
  <c r="T76" i="4"/>
  <c r="G63" i="4"/>
  <c r="G44" i="4"/>
  <c r="T38" i="4"/>
  <c r="G37" i="4"/>
  <c r="W32" i="4"/>
  <c r="W28" i="4"/>
  <c r="T27" i="4"/>
  <c r="AB25" i="4" s="1"/>
  <c r="T19" i="4"/>
  <c r="G18" i="4"/>
  <c r="W13" i="4"/>
  <c r="W9" i="4"/>
  <c r="T8" i="4"/>
  <c r="AB6" i="4" s="1"/>
  <c r="T362" i="3"/>
  <c r="W364" i="3" s="1"/>
  <c r="Z353" i="3" s="1"/>
  <c r="V362" i="3"/>
  <c r="T354" i="3"/>
  <c r="V354" i="3"/>
  <c r="C357" i="3"/>
  <c r="Z334" i="3"/>
  <c r="T343" i="3"/>
  <c r="W345" i="3" s="1"/>
  <c r="Z342" i="3"/>
  <c r="V343" i="3"/>
  <c r="T335" i="3"/>
  <c r="V335" i="3"/>
  <c r="C338" i="3"/>
  <c r="Z357" i="3"/>
  <c r="Z338" i="3"/>
  <c r="T321" i="3"/>
  <c r="V316" i="3"/>
  <c r="C319" i="3"/>
  <c r="H307" i="3"/>
  <c r="J307" i="3"/>
  <c r="D307" i="3"/>
  <c r="F307" i="3"/>
  <c r="H305" i="3"/>
  <c r="J305" i="3"/>
  <c r="D305" i="3"/>
  <c r="F305" i="3"/>
  <c r="T302" i="3"/>
  <c r="Z296" i="3"/>
  <c r="V286" i="3"/>
  <c r="T286" i="3"/>
  <c r="W288" i="3" s="1"/>
  <c r="Z277" i="3" s="1"/>
  <c r="V278" i="3"/>
  <c r="C281" i="3"/>
  <c r="T278" i="3"/>
  <c r="V267" i="3"/>
  <c r="T267" i="3"/>
  <c r="W269" i="3" s="1"/>
  <c r="Z266" i="3" s="1"/>
  <c r="V259" i="3"/>
  <c r="C262" i="3"/>
  <c r="T259" i="3"/>
  <c r="V247" i="3"/>
  <c r="T247" i="3"/>
  <c r="W249" i="3" s="1"/>
  <c r="Z238" i="3" s="1"/>
  <c r="V239" i="3"/>
  <c r="C242" i="3"/>
  <c r="T239" i="3"/>
  <c r="V228" i="3"/>
  <c r="T228" i="3"/>
  <c r="W230" i="3" s="1"/>
  <c r="Z227" i="3" s="1"/>
  <c r="V220" i="3"/>
  <c r="C223" i="3"/>
  <c r="T220" i="3"/>
  <c r="V209" i="3"/>
  <c r="T209" i="3"/>
  <c r="W211" i="3" s="1"/>
  <c r="Z200" i="3" s="1"/>
  <c r="V201" i="3"/>
  <c r="C204" i="3"/>
  <c r="T201" i="3"/>
  <c r="Z181" i="3"/>
  <c r="V190" i="3"/>
  <c r="T190" i="3"/>
  <c r="W192" i="3" s="1"/>
  <c r="Z189" i="3" s="1"/>
  <c r="V182" i="3"/>
  <c r="C185" i="3"/>
  <c r="T182" i="3"/>
  <c r="V171" i="3"/>
  <c r="T171" i="3"/>
  <c r="W173" i="3" s="1"/>
  <c r="Z162" i="3" s="1"/>
  <c r="V163" i="3"/>
  <c r="C166" i="3"/>
  <c r="T163" i="3"/>
  <c r="F360" i="3"/>
  <c r="F359" i="3"/>
  <c r="F358" i="3"/>
  <c r="T355" i="3"/>
  <c r="N349" i="3"/>
  <c r="J349" i="3"/>
  <c r="F349" i="3"/>
  <c r="N348" i="3"/>
  <c r="J348" i="3"/>
  <c r="F348" i="3"/>
  <c r="N347" i="3"/>
  <c r="J347" i="3"/>
  <c r="F347" i="3"/>
  <c r="F341" i="3"/>
  <c r="F340" i="3"/>
  <c r="F339" i="3"/>
  <c r="T336" i="3"/>
  <c r="N330" i="3"/>
  <c r="J330" i="3"/>
  <c r="F330" i="3"/>
  <c r="N329" i="3"/>
  <c r="J329" i="3"/>
  <c r="F329" i="3"/>
  <c r="N328" i="3"/>
  <c r="J328" i="3"/>
  <c r="F328" i="3"/>
  <c r="T326" i="3"/>
  <c r="E325" i="3"/>
  <c r="H324" i="3"/>
  <c r="J324" i="3"/>
  <c r="D324" i="3"/>
  <c r="F324" i="3"/>
  <c r="V324" i="3"/>
  <c r="T310" i="3"/>
  <c r="G308" i="3"/>
  <c r="H306" i="3"/>
  <c r="J306" i="3"/>
  <c r="D306" i="3"/>
  <c r="F306" i="3"/>
  <c r="E305" i="3"/>
  <c r="V307" i="3" s="1"/>
  <c r="Z304" i="3"/>
  <c r="V305" i="3"/>
  <c r="V297" i="3"/>
  <c r="Z281" i="3"/>
  <c r="Z262" i="3"/>
  <c r="Z242" i="3"/>
  <c r="Z223" i="3"/>
  <c r="Z204" i="3"/>
  <c r="Z185" i="3"/>
  <c r="Z166" i="3"/>
  <c r="V154" i="3"/>
  <c r="C300" i="3"/>
  <c r="F284" i="3"/>
  <c r="F283" i="3"/>
  <c r="F282" i="3"/>
  <c r="T279" i="3"/>
  <c r="N273" i="3"/>
  <c r="J273" i="3"/>
  <c r="F273" i="3"/>
  <c r="N272" i="3"/>
  <c r="J272" i="3"/>
  <c r="F272" i="3"/>
  <c r="N271" i="3"/>
  <c r="J271" i="3"/>
  <c r="F271" i="3"/>
  <c r="F265" i="3"/>
  <c r="F264" i="3"/>
  <c r="F263" i="3"/>
  <c r="T260" i="3"/>
  <c r="N253" i="3"/>
  <c r="J253" i="3"/>
  <c r="F253" i="3"/>
  <c r="N252" i="3"/>
  <c r="J252" i="3"/>
  <c r="F252" i="3"/>
  <c r="N251" i="3"/>
  <c r="J251" i="3"/>
  <c r="F251" i="3"/>
  <c r="F245" i="3"/>
  <c r="F244" i="3"/>
  <c r="F243" i="3"/>
  <c r="T240" i="3"/>
  <c r="N234" i="3"/>
  <c r="J234" i="3"/>
  <c r="F234" i="3"/>
  <c r="N233" i="3"/>
  <c r="J233" i="3"/>
  <c r="F233" i="3"/>
  <c r="N232" i="3"/>
  <c r="J232" i="3"/>
  <c r="F232" i="3"/>
  <c r="F226" i="3"/>
  <c r="F225" i="3"/>
  <c r="F224" i="3"/>
  <c r="T221" i="3"/>
  <c r="N215" i="3"/>
  <c r="J215" i="3"/>
  <c r="F215" i="3"/>
  <c r="N214" i="3"/>
  <c r="J214" i="3"/>
  <c r="F214" i="3"/>
  <c r="N213" i="3"/>
  <c r="J213" i="3"/>
  <c r="F213" i="3"/>
  <c r="F207" i="3"/>
  <c r="F206" i="3"/>
  <c r="F205" i="3"/>
  <c r="T202" i="3"/>
  <c r="N196" i="3"/>
  <c r="J196" i="3"/>
  <c r="F196" i="3"/>
  <c r="N195" i="3"/>
  <c r="J195" i="3"/>
  <c r="F195" i="3"/>
  <c r="N194" i="3"/>
  <c r="J194" i="3"/>
  <c r="F194" i="3"/>
  <c r="F188" i="3"/>
  <c r="F187" i="3"/>
  <c r="F186" i="3"/>
  <c r="T183" i="3"/>
  <c r="N177" i="3"/>
  <c r="J177" i="3"/>
  <c r="F177" i="3"/>
  <c r="N176" i="3"/>
  <c r="J176" i="3"/>
  <c r="F176" i="3"/>
  <c r="N175" i="3"/>
  <c r="J175" i="3"/>
  <c r="F175" i="3"/>
  <c r="F169" i="3"/>
  <c r="F168" i="3"/>
  <c r="F167" i="3"/>
  <c r="T164" i="3"/>
  <c r="N154" i="3"/>
  <c r="J154" i="3"/>
  <c r="F154" i="3"/>
  <c r="N153" i="3"/>
  <c r="AA151" i="3"/>
  <c r="AC151" i="3"/>
  <c r="V152" i="3"/>
  <c r="L152" i="3"/>
  <c r="N152" i="3"/>
  <c r="H152" i="3"/>
  <c r="J152" i="3"/>
  <c r="D152" i="3"/>
  <c r="F152" i="3"/>
  <c r="H149" i="3"/>
  <c r="J149" i="3"/>
  <c r="D149" i="3"/>
  <c r="F149" i="3"/>
  <c r="W146" i="3"/>
  <c r="AC143" i="3"/>
  <c r="T91" i="3"/>
  <c r="V91" i="3"/>
  <c r="H153" i="3"/>
  <c r="J153" i="3"/>
  <c r="D153" i="3"/>
  <c r="F153" i="3"/>
  <c r="H150" i="3"/>
  <c r="J150" i="3"/>
  <c r="D150" i="3"/>
  <c r="F150" i="3"/>
  <c r="V150" i="3"/>
  <c r="AC147" i="3" s="1"/>
  <c r="V148" i="3"/>
  <c r="T140" i="3"/>
  <c r="AA139" i="3" s="1"/>
  <c r="V140" i="3"/>
  <c r="C143" i="3"/>
  <c r="W127" i="3"/>
  <c r="AC124" i="3"/>
  <c r="T129" i="3"/>
  <c r="V129" i="3"/>
  <c r="T121" i="3"/>
  <c r="AA120" i="3" s="1"/>
  <c r="V121" i="3"/>
  <c r="C124" i="3"/>
  <c r="T110" i="3"/>
  <c r="V110" i="3"/>
  <c r="T102" i="3"/>
  <c r="AA101" i="3" s="1"/>
  <c r="V102" i="3"/>
  <c r="C105" i="3"/>
  <c r="J148" i="3"/>
  <c r="F148" i="3"/>
  <c r="F146" i="3"/>
  <c r="F145" i="3"/>
  <c r="F144" i="3"/>
  <c r="N135" i="3"/>
  <c r="J135" i="3"/>
  <c r="F135" i="3"/>
  <c r="N134" i="3"/>
  <c r="J134" i="3"/>
  <c r="F134" i="3"/>
  <c r="V133" i="3"/>
  <c r="N133" i="3"/>
  <c r="J133" i="3"/>
  <c r="F133" i="3"/>
  <c r="AC132" i="3"/>
  <c r="AA132" i="3"/>
  <c r="J131" i="3"/>
  <c r="F131" i="3"/>
  <c r="J130" i="3"/>
  <c r="F130" i="3"/>
  <c r="J129" i="3"/>
  <c r="F129" i="3"/>
  <c r="F127" i="3"/>
  <c r="F126" i="3"/>
  <c r="F125" i="3"/>
  <c r="N116" i="3"/>
  <c r="J116" i="3"/>
  <c r="T115" i="3" s="1"/>
  <c r="V115" i="3"/>
  <c r="AC113" i="3"/>
  <c r="AA113" i="3"/>
  <c r="V111" i="3"/>
  <c r="AC105" i="3"/>
  <c r="AC101" i="3"/>
  <c r="AC86" i="3"/>
  <c r="AC82" i="3"/>
  <c r="G82" i="3"/>
  <c r="AA75" i="3"/>
  <c r="AC75" i="3"/>
  <c r="V76" i="3"/>
  <c r="L76" i="3"/>
  <c r="N76" i="3"/>
  <c r="H76" i="3"/>
  <c r="J76" i="3"/>
  <c r="D76" i="3"/>
  <c r="F76" i="3"/>
  <c r="H73" i="3"/>
  <c r="J73" i="3"/>
  <c r="D73" i="3"/>
  <c r="W70" i="3"/>
  <c r="AC67" i="3"/>
  <c r="T72" i="3"/>
  <c r="V72" i="3"/>
  <c r="T64" i="3"/>
  <c r="AA63" i="3" s="1"/>
  <c r="V64" i="3"/>
  <c r="C67" i="3"/>
  <c r="T53" i="3"/>
  <c r="V53" i="3"/>
  <c r="AA33" i="3"/>
  <c r="T95" i="3"/>
  <c r="W78" i="3"/>
  <c r="T78" i="3"/>
  <c r="H77" i="3"/>
  <c r="J77" i="3"/>
  <c r="D77" i="3"/>
  <c r="F77" i="3"/>
  <c r="M76" i="3"/>
  <c r="I76" i="3"/>
  <c r="E76" i="3"/>
  <c r="AB75" i="3"/>
  <c r="T74" i="3"/>
  <c r="H74" i="3"/>
  <c r="J74" i="3"/>
  <c r="D74" i="3"/>
  <c r="F74" i="3"/>
  <c r="E73" i="3"/>
  <c r="V74" i="3" s="1"/>
  <c r="AC71" i="3" s="1"/>
  <c r="J72" i="3"/>
  <c r="F72" i="3"/>
  <c r="F70" i="3"/>
  <c r="F69" i="3"/>
  <c r="F68" i="3"/>
  <c r="V58" i="3"/>
  <c r="AC56" i="3"/>
  <c r="AA56" i="3"/>
  <c r="AC48" i="3"/>
  <c r="AC44" i="3"/>
  <c r="G44" i="3"/>
  <c r="H34" i="3"/>
  <c r="J34" i="3"/>
  <c r="D34" i="3"/>
  <c r="V34" i="3"/>
  <c r="V26" i="3"/>
  <c r="C29" i="3"/>
  <c r="T26" i="3"/>
  <c r="AA25" i="3" s="1"/>
  <c r="V15" i="3"/>
  <c r="T15" i="3"/>
  <c r="V7" i="3"/>
  <c r="C10" i="3"/>
  <c r="T7" i="3"/>
  <c r="AA6" i="3" s="1"/>
  <c r="T38" i="3"/>
  <c r="T36" i="3"/>
  <c r="W36" i="3" s="1"/>
  <c r="D35" i="3"/>
  <c r="F35" i="3"/>
  <c r="E34" i="3"/>
  <c r="V36" i="3" s="1"/>
  <c r="AC33" i="3" s="1"/>
  <c r="AB18" i="3"/>
  <c r="W13" i="3"/>
  <c r="T12" i="3"/>
  <c r="AB10" i="3" s="1"/>
  <c r="T8" i="3"/>
  <c r="AB6" i="3" s="1"/>
  <c r="F32" i="3"/>
  <c r="F31" i="3"/>
  <c r="F30" i="3"/>
  <c r="N21" i="3"/>
  <c r="J21" i="3"/>
  <c r="F21" i="3"/>
  <c r="N20" i="3"/>
  <c r="J20" i="3"/>
  <c r="F20" i="3"/>
  <c r="V19" i="3"/>
  <c r="N19" i="3"/>
  <c r="J19" i="3"/>
  <c r="F19" i="3"/>
  <c r="AC18" i="3"/>
  <c r="J17" i="3"/>
  <c r="F17" i="3"/>
  <c r="J16" i="3"/>
  <c r="F16" i="3"/>
  <c r="J15" i="3"/>
  <c r="F15" i="3"/>
  <c r="Z276" i="1"/>
  <c r="C265" i="1"/>
  <c r="T259" i="1"/>
  <c r="T251" i="1"/>
  <c r="W253" i="1" s="1"/>
  <c r="Z242" i="1" s="1"/>
  <c r="V251" i="1"/>
  <c r="T243" i="1"/>
  <c r="V243" i="1"/>
  <c r="C246" i="1"/>
  <c r="T213" i="1"/>
  <c r="T209" i="1"/>
  <c r="W211" i="1" s="1"/>
  <c r="V209" i="1"/>
  <c r="T201" i="1"/>
  <c r="V201" i="1"/>
  <c r="C204" i="1"/>
  <c r="V277" i="1"/>
  <c r="V259" i="1"/>
  <c r="Z246" i="1"/>
  <c r="T232" i="1"/>
  <c r="T228" i="1"/>
  <c r="W230" i="1" s="1"/>
  <c r="V228" i="1"/>
  <c r="T220" i="1"/>
  <c r="V220" i="1"/>
  <c r="C223" i="1"/>
  <c r="T190" i="1"/>
  <c r="W192" i="1" s="1"/>
  <c r="D195" i="1"/>
  <c r="F195" i="1"/>
  <c r="O189" i="1"/>
  <c r="K193" i="1" s="1"/>
  <c r="T191" i="1"/>
  <c r="D187" i="1"/>
  <c r="F187" i="1"/>
  <c r="V188" i="1"/>
  <c r="O181" i="1"/>
  <c r="G181" i="1"/>
  <c r="T183" i="1"/>
  <c r="L176" i="1"/>
  <c r="N176" i="1"/>
  <c r="H176" i="1"/>
  <c r="D176" i="1"/>
  <c r="F176" i="1"/>
  <c r="O170" i="1"/>
  <c r="K174" i="1" s="1"/>
  <c r="T172" i="1"/>
  <c r="D168" i="1"/>
  <c r="F168" i="1"/>
  <c r="V169" i="1"/>
  <c r="O162" i="1"/>
  <c r="G162" i="1"/>
  <c r="T164" i="1"/>
  <c r="H153" i="1"/>
  <c r="J153" i="1"/>
  <c r="D153" i="1"/>
  <c r="V154" i="1"/>
  <c r="T149" i="1"/>
  <c r="V144" i="1"/>
  <c r="C147" i="1"/>
  <c r="H135" i="1"/>
  <c r="J135" i="1"/>
  <c r="D135" i="1"/>
  <c r="F135" i="1"/>
  <c r="H133" i="1"/>
  <c r="J133" i="1"/>
  <c r="D133" i="1"/>
  <c r="F133" i="1"/>
  <c r="V133" i="1"/>
  <c r="T119" i="1"/>
  <c r="H115" i="1"/>
  <c r="J115" i="1"/>
  <c r="V106" i="1"/>
  <c r="C109" i="1"/>
  <c r="H95" i="1"/>
  <c r="J95" i="1"/>
  <c r="V92" i="1"/>
  <c r="C296" i="1"/>
  <c r="J286" i="1"/>
  <c r="F286" i="1"/>
  <c r="V286" i="1" s="1"/>
  <c r="G284" i="1"/>
  <c r="C280" i="1"/>
  <c r="C262" i="1"/>
  <c r="F249" i="1"/>
  <c r="F248" i="1"/>
  <c r="F247" i="1"/>
  <c r="T244" i="1"/>
  <c r="N234" i="1"/>
  <c r="J234" i="1"/>
  <c r="F234" i="1"/>
  <c r="N233" i="1"/>
  <c r="J233" i="1"/>
  <c r="F233" i="1"/>
  <c r="N232" i="1"/>
  <c r="J232" i="1"/>
  <c r="F232" i="1"/>
  <c r="F226" i="1"/>
  <c r="F225" i="1"/>
  <c r="F224" i="1"/>
  <c r="T221" i="1"/>
  <c r="N215" i="1"/>
  <c r="J215" i="1"/>
  <c r="F215" i="1"/>
  <c r="N214" i="1"/>
  <c r="J214" i="1"/>
  <c r="F214" i="1"/>
  <c r="N213" i="1"/>
  <c r="J213" i="1"/>
  <c r="F213" i="1"/>
  <c r="F207" i="1"/>
  <c r="F206" i="1"/>
  <c r="F205" i="1"/>
  <c r="T202" i="1"/>
  <c r="N196" i="1"/>
  <c r="J196" i="1"/>
  <c r="F196" i="1"/>
  <c r="N195" i="1"/>
  <c r="J195" i="1"/>
  <c r="E195" i="1"/>
  <c r="V196" i="1" s="1"/>
  <c r="L194" i="1"/>
  <c r="N194" i="1"/>
  <c r="H194" i="1"/>
  <c r="J194" i="1"/>
  <c r="D194" i="1"/>
  <c r="F194" i="1"/>
  <c r="C193" i="1"/>
  <c r="T188" i="1"/>
  <c r="W188" i="1" s="1"/>
  <c r="D188" i="1"/>
  <c r="F188" i="1"/>
  <c r="D186" i="1"/>
  <c r="F186" i="1"/>
  <c r="T177" i="1"/>
  <c r="L177" i="1"/>
  <c r="N177" i="1"/>
  <c r="H177" i="1"/>
  <c r="J177" i="1"/>
  <c r="D177" i="1"/>
  <c r="F177" i="1"/>
  <c r="M176" i="1"/>
  <c r="I176" i="1"/>
  <c r="J176" i="1" s="1"/>
  <c r="E176" i="1"/>
  <c r="V177" i="1" s="1"/>
  <c r="L175" i="1"/>
  <c r="N175" i="1"/>
  <c r="H175" i="1"/>
  <c r="J175" i="1"/>
  <c r="D175" i="1"/>
  <c r="F175" i="1"/>
  <c r="C174" i="1"/>
  <c r="T169" i="1"/>
  <c r="D169" i="1"/>
  <c r="F169" i="1"/>
  <c r="D167" i="1"/>
  <c r="F167" i="1"/>
  <c r="T154" i="1"/>
  <c r="W154" i="1" s="1"/>
  <c r="H154" i="1"/>
  <c r="J154" i="1"/>
  <c r="D154" i="1"/>
  <c r="F154" i="1"/>
  <c r="E153" i="1"/>
  <c r="F153" i="1" s="1"/>
  <c r="H152" i="1"/>
  <c r="J152" i="1"/>
  <c r="D152" i="1"/>
  <c r="F152" i="1"/>
  <c r="V152" i="1"/>
  <c r="T138" i="1"/>
  <c r="H134" i="1"/>
  <c r="J134" i="1"/>
  <c r="D134" i="1"/>
  <c r="F134" i="1"/>
  <c r="E133" i="1"/>
  <c r="V135" i="1" s="1"/>
  <c r="W135" i="1" s="1"/>
  <c r="T130" i="1"/>
  <c r="V125" i="1"/>
  <c r="C128" i="1"/>
  <c r="V119" i="1"/>
  <c r="T116" i="1"/>
  <c r="H116" i="1"/>
  <c r="J116" i="1"/>
  <c r="D116" i="1"/>
  <c r="F116" i="1"/>
  <c r="D115" i="1"/>
  <c r="E115" i="1"/>
  <c r="V116" i="1" s="1"/>
  <c r="K109" i="1"/>
  <c r="G113" i="1" s="1"/>
  <c r="T114" i="1" s="1"/>
  <c r="T111" i="1"/>
  <c r="T97" i="1"/>
  <c r="H97" i="1"/>
  <c r="J97" i="1"/>
  <c r="D97" i="1"/>
  <c r="F97" i="1"/>
  <c r="D95" i="1"/>
  <c r="E95" i="1"/>
  <c r="V97" i="1" s="1"/>
  <c r="W97" i="1" s="1"/>
  <c r="V95" i="1"/>
  <c r="T81" i="1"/>
  <c r="H77" i="1"/>
  <c r="J77" i="1"/>
  <c r="D77" i="1"/>
  <c r="V68" i="1"/>
  <c r="C71" i="1"/>
  <c r="V54" i="1"/>
  <c r="V46" i="1"/>
  <c r="G44" i="1"/>
  <c r="V15" i="1"/>
  <c r="T15" i="1"/>
  <c r="V7" i="1"/>
  <c r="C10" i="1"/>
  <c r="T7" i="1"/>
  <c r="AA6" i="1" s="1"/>
  <c r="H114" i="1"/>
  <c r="J114" i="1"/>
  <c r="D114" i="1"/>
  <c r="F114" i="1"/>
  <c r="V114" i="1"/>
  <c r="T100" i="1"/>
  <c r="H96" i="1"/>
  <c r="J96" i="1"/>
  <c r="D96" i="1"/>
  <c r="F96" i="1"/>
  <c r="T92" i="1"/>
  <c r="V87" i="1"/>
  <c r="C90" i="1"/>
  <c r="V81" i="1"/>
  <c r="T78" i="1"/>
  <c r="H78" i="1"/>
  <c r="J78" i="1"/>
  <c r="D78" i="1"/>
  <c r="F78" i="1"/>
  <c r="E77" i="1"/>
  <c r="F77" i="1" s="1"/>
  <c r="K71" i="1"/>
  <c r="G75" i="1" s="1"/>
  <c r="T73" i="1"/>
  <c r="V58" i="1"/>
  <c r="O52" i="1"/>
  <c r="K56" i="1" s="1"/>
  <c r="V50" i="1"/>
  <c r="O44" i="1"/>
  <c r="C56" i="1" s="1"/>
  <c r="D76" i="1"/>
  <c r="F76" i="1"/>
  <c r="T58" i="1"/>
  <c r="T54" i="1"/>
  <c r="AB52" i="1" s="1"/>
  <c r="K48" i="1"/>
  <c r="G52" i="1" s="1"/>
  <c r="T50" i="1"/>
  <c r="AB48" i="1" s="1"/>
  <c r="AC48" i="1"/>
  <c r="O48" i="1"/>
  <c r="G56" i="1" s="1"/>
  <c r="K44" i="1"/>
  <c r="C52" i="1" s="1"/>
  <c r="T46" i="1"/>
  <c r="AB44" i="1" s="1"/>
  <c r="AC44" i="1"/>
  <c r="V39" i="1"/>
  <c r="T39" i="1"/>
  <c r="V34" i="1"/>
  <c r="T34" i="1"/>
  <c r="V26" i="1"/>
  <c r="C29" i="1"/>
  <c r="T26" i="1"/>
  <c r="AA25" i="1" s="1"/>
  <c r="G37" i="1"/>
  <c r="T38" i="1" s="1"/>
  <c r="W32" i="1"/>
  <c r="W28" i="1"/>
  <c r="T27" i="1"/>
  <c r="AB25" i="1" s="1"/>
  <c r="T19" i="1"/>
  <c r="W13" i="1"/>
  <c r="W9" i="1"/>
  <c r="AA37" i="5" l="1"/>
  <c r="AC37" i="5"/>
  <c r="V38" i="5"/>
  <c r="AB37" i="5"/>
  <c r="W40" i="5"/>
  <c r="Z37" i="5" s="1"/>
  <c r="Z29" i="5"/>
  <c r="AA18" i="5"/>
  <c r="AC18" i="5"/>
  <c r="V19" i="5"/>
  <c r="AB18" i="5"/>
  <c r="W21" i="5"/>
  <c r="V30" i="5"/>
  <c r="T30" i="5"/>
  <c r="AA29" i="5" s="1"/>
  <c r="AA33" i="5"/>
  <c r="W36" i="5"/>
  <c r="V11" i="5"/>
  <c r="T11" i="5"/>
  <c r="AA10" i="5" s="1"/>
  <c r="AA14" i="5"/>
  <c r="W17" i="5"/>
  <c r="T57" i="4"/>
  <c r="AA18" i="4"/>
  <c r="AC18" i="4"/>
  <c r="V19" i="4"/>
  <c r="AB18" i="4"/>
  <c r="W21" i="4"/>
  <c r="T45" i="4"/>
  <c r="AA44" i="4" s="1"/>
  <c r="V45" i="4"/>
  <c r="C48" i="4"/>
  <c r="AB75" i="4"/>
  <c r="W78" i="4"/>
  <c r="AA75" i="4"/>
  <c r="AC75" i="4"/>
  <c r="V76" i="4"/>
  <c r="V11" i="4"/>
  <c r="T11" i="4"/>
  <c r="AA10" i="4" s="1"/>
  <c r="AA14" i="4"/>
  <c r="W17" i="4"/>
  <c r="Z14" i="4" s="1"/>
  <c r="V30" i="4"/>
  <c r="T30" i="4"/>
  <c r="AA29" i="4" s="1"/>
  <c r="AA33" i="4"/>
  <c r="W36" i="4"/>
  <c r="T53" i="4"/>
  <c r="V53" i="4"/>
  <c r="T72" i="4"/>
  <c r="V72" i="4"/>
  <c r="Z6" i="4"/>
  <c r="AA37" i="4"/>
  <c r="AC37" i="4"/>
  <c r="V38" i="4"/>
  <c r="AB37" i="4"/>
  <c r="W40" i="4"/>
  <c r="Z29" i="4" s="1"/>
  <c r="T64" i="4"/>
  <c r="AA63" i="4" s="1"/>
  <c r="V64" i="4"/>
  <c r="C67" i="4"/>
  <c r="AA14" i="3"/>
  <c r="W17" i="3"/>
  <c r="Z14" i="3" s="1"/>
  <c r="AB94" i="3"/>
  <c r="W97" i="3"/>
  <c r="AA94" i="3"/>
  <c r="AC94" i="3"/>
  <c r="V95" i="3"/>
  <c r="W55" i="3"/>
  <c r="AA52" i="3"/>
  <c r="T68" i="3"/>
  <c r="AA67" i="3" s="1"/>
  <c r="V68" i="3"/>
  <c r="AA71" i="3"/>
  <c r="W74" i="3"/>
  <c r="Z67" i="3" s="1"/>
  <c r="T83" i="3"/>
  <c r="AA82" i="3" s="1"/>
  <c r="V83" i="3"/>
  <c r="C86" i="3"/>
  <c r="T130" i="3"/>
  <c r="AB128" i="3" s="1"/>
  <c r="V130" i="3"/>
  <c r="T134" i="3"/>
  <c r="V134" i="3"/>
  <c r="T145" i="3"/>
  <c r="AB143" i="3" s="1"/>
  <c r="V145" i="3"/>
  <c r="T125" i="3"/>
  <c r="AA124" i="3" s="1"/>
  <c r="V125" i="3"/>
  <c r="W131" i="3"/>
  <c r="AA128" i="3"/>
  <c r="Z124" i="3"/>
  <c r="W93" i="3"/>
  <c r="AA90" i="3"/>
  <c r="W150" i="3"/>
  <c r="T176" i="3"/>
  <c r="V176" i="3"/>
  <c r="T187" i="3"/>
  <c r="V187" i="3"/>
  <c r="T214" i="3"/>
  <c r="V214" i="3"/>
  <c r="T225" i="3"/>
  <c r="V225" i="3"/>
  <c r="T252" i="3"/>
  <c r="V252" i="3"/>
  <c r="T264" i="3"/>
  <c r="V264" i="3"/>
  <c r="T301" i="3"/>
  <c r="V301" i="3"/>
  <c r="V348" i="3"/>
  <c r="T348" i="3"/>
  <c r="V359" i="3"/>
  <c r="T359" i="3"/>
  <c r="T167" i="3"/>
  <c r="V167" i="3"/>
  <c r="Z170" i="3"/>
  <c r="T205" i="3"/>
  <c r="V205" i="3"/>
  <c r="Z208" i="3"/>
  <c r="Z219" i="3"/>
  <c r="T243" i="3"/>
  <c r="V243" i="3"/>
  <c r="Z246" i="3"/>
  <c r="Z258" i="3"/>
  <c r="T282" i="3"/>
  <c r="V282" i="3"/>
  <c r="Z285" i="3"/>
  <c r="V306" i="3"/>
  <c r="T306" i="3"/>
  <c r="T320" i="3"/>
  <c r="V320" i="3"/>
  <c r="V339" i="3"/>
  <c r="T339" i="3"/>
  <c r="V20" i="3"/>
  <c r="T20" i="3"/>
  <c r="V31" i="3"/>
  <c r="T31" i="3"/>
  <c r="AB29" i="3" s="1"/>
  <c r="AB37" i="3"/>
  <c r="W40" i="3"/>
  <c r="Z33" i="3" s="1"/>
  <c r="AA37" i="3"/>
  <c r="AC37" i="3"/>
  <c r="V38" i="3"/>
  <c r="V11" i="3"/>
  <c r="T11" i="3"/>
  <c r="AA10" i="3" s="1"/>
  <c r="V30" i="3"/>
  <c r="T30" i="3"/>
  <c r="AA29" i="3" s="1"/>
  <c r="V16" i="3"/>
  <c r="T16" i="3"/>
  <c r="AB14" i="3" s="1"/>
  <c r="Z10" i="3"/>
  <c r="Z6" i="3"/>
  <c r="F34" i="3"/>
  <c r="T45" i="3"/>
  <c r="AA44" i="3" s="1"/>
  <c r="V45" i="3"/>
  <c r="C48" i="3"/>
  <c r="T69" i="3"/>
  <c r="AB67" i="3" s="1"/>
  <c r="V69" i="3"/>
  <c r="V78" i="3"/>
  <c r="F73" i="3"/>
  <c r="V73" i="3" s="1"/>
  <c r="T77" i="3"/>
  <c r="V77" i="3"/>
  <c r="T126" i="3"/>
  <c r="AB124" i="3" s="1"/>
  <c r="V126" i="3"/>
  <c r="V149" i="3"/>
  <c r="T149" i="3"/>
  <c r="AB147" i="3" s="1"/>
  <c r="T106" i="3"/>
  <c r="AA105" i="3" s="1"/>
  <c r="V106" i="3"/>
  <c r="W112" i="3"/>
  <c r="AA109" i="3"/>
  <c r="T144" i="3"/>
  <c r="AA143" i="3" s="1"/>
  <c r="V144" i="3"/>
  <c r="Z143" i="3"/>
  <c r="T153" i="3"/>
  <c r="V153" i="3"/>
  <c r="T168" i="3"/>
  <c r="V168" i="3"/>
  <c r="T195" i="3"/>
  <c r="V195" i="3"/>
  <c r="T206" i="3"/>
  <c r="V206" i="3"/>
  <c r="T233" i="3"/>
  <c r="V233" i="3"/>
  <c r="T244" i="3"/>
  <c r="V244" i="3"/>
  <c r="T272" i="3"/>
  <c r="V272" i="3"/>
  <c r="T283" i="3"/>
  <c r="V283" i="3"/>
  <c r="V325" i="3"/>
  <c r="F325" i="3"/>
  <c r="T325" i="3" s="1"/>
  <c r="V326" i="3"/>
  <c r="W326" i="3" s="1"/>
  <c r="V329" i="3"/>
  <c r="T329" i="3"/>
  <c r="V340" i="3"/>
  <c r="T340" i="3"/>
  <c r="T186" i="3"/>
  <c r="V186" i="3"/>
  <c r="T224" i="3"/>
  <c r="V224" i="3"/>
  <c r="T263" i="3"/>
  <c r="V263" i="3"/>
  <c r="V358" i="3"/>
  <c r="T358" i="3"/>
  <c r="Z361" i="3"/>
  <c r="AA37" i="1"/>
  <c r="AC37" i="1"/>
  <c r="V38" i="1"/>
  <c r="AB37" i="1"/>
  <c r="W40" i="1"/>
  <c r="Z90" i="1"/>
  <c r="Z94" i="1"/>
  <c r="Z86" i="1"/>
  <c r="Z128" i="1"/>
  <c r="Z132" i="1"/>
  <c r="Z124" i="1"/>
  <c r="Z143" i="1"/>
  <c r="Z151" i="1"/>
  <c r="Z147" i="1"/>
  <c r="AA18" i="1"/>
  <c r="AC18" i="1"/>
  <c r="V19" i="1"/>
  <c r="AB18" i="1"/>
  <c r="W21" i="1"/>
  <c r="V30" i="1"/>
  <c r="T30" i="1"/>
  <c r="AA29" i="1" s="1"/>
  <c r="T57" i="1"/>
  <c r="V78" i="1"/>
  <c r="T53" i="1"/>
  <c r="V53" i="1"/>
  <c r="V76" i="1"/>
  <c r="T76" i="1"/>
  <c r="W78" i="1" s="1"/>
  <c r="T91" i="1"/>
  <c r="V91" i="1"/>
  <c r="V11" i="1"/>
  <c r="T11" i="1"/>
  <c r="AA10" i="1" s="1"/>
  <c r="AA14" i="1"/>
  <c r="W17" i="1"/>
  <c r="Z14" i="1" s="1"/>
  <c r="T72" i="1"/>
  <c r="V72" i="1"/>
  <c r="F95" i="1"/>
  <c r="W116" i="1"/>
  <c r="F115" i="1"/>
  <c r="V115" i="1" s="1"/>
  <c r="T129" i="1"/>
  <c r="V129" i="1"/>
  <c r="V153" i="1"/>
  <c r="T153" i="1"/>
  <c r="V168" i="1"/>
  <c r="T168" i="1"/>
  <c r="W169" i="1"/>
  <c r="V176" i="1"/>
  <c r="T176" i="1"/>
  <c r="V187" i="1"/>
  <c r="T187" i="1"/>
  <c r="V195" i="1"/>
  <c r="T195" i="1"/>
  <c r="V214" i="1"/>
  <c r="T214" i="1"/>
  <c r="V225" i="1"/>
  <c r="T225" i="1"/>
  <c r="T263" i="1"/>
  <c r="V263" i="1"/>
  <c r="T110" i="1"/>
  <c r="V110" i="1"/>
  <c r="T182" i="1"/>
  <c r="V182" i="1"/>
  <c r="C185" i="1"/>
  <c r="V171" i="1"/>
  <c r="V190" i="1"/>
  <c r="V224" i="1"/>
  <c r="T224" i="1"/>
  <c r="V232" i="1"/>
  <c r="W234" i="1"/>
  <c r="Z231" i="1" s="1"/>
  <c r="Z219" i="1"/>
  <c r="V205" i="1"/>
  <c r="T205" i="1"/>
  <c r="V213" i="1"/>
  <c r="W215" i="1"/>
  <c r="V247" i="1"/>
  <c r="T247" i="1"/>
  <c r="Z250" i="1"/>
  <c r="T266" i="1"/>
  <c r="W268" i="1" s="1"/>
  <c r="Z258" i="1" s="1"/>
  <c r="Z265" i="1"/>
  <c r="V266" i="1"/>
  <c r="Z6" i="1"/>
  <c r="AA33" i="1"/>
  <c r="W36" i="1"/>
  <c r="Z33" i="1" s="1"/>
  <c r="V77" i="1"/>
  <c r="T77" i="1"/>
  <c r="T45" i="1"/>
  <c r="AA44" i="1" s="1"/>
  <c r="C48" i="1"/>
  <c r="V45" i="1"/>
  <c r="T175" i="1"/>
  <c r="T194" i="1"/>
  <c r="V206" i="1"/>
  <c r="T206" i="1"/>
  <c r="V233" i="1"/>
  <c r="T233" i="1"/>
  <c r="V248" i="1"/>
  <c r="T248" i="1"/>
  <c r="T281" i="1"/>
  <c r="V281" i="1"/>
  <c r="T297" i="1"/>
  <c r="V297" i="1"/>
  <c r="V134" i="1"/>
  <c r="T134" i="1"/>
  <c r="T148" i="1"/>
  <c r="V148" i="1"/>
  <c r="T163" i="1"/>
  <c r="V163" i="1"/>
  <c r="C166" i="1"/>
  <c r="T171" i="1"/>
  <c r="W173" i="1" s="1"/>
  <c r="T286" i="1"/>
  <c r="Z14" i="5" l="1"/>
  <c r="Z33" i="5"/>
  <c r="Z25" i="5"/>
  <c r="Z6" i="5"/>
  <c r="Z10" i="5"/>
  <c r="W74" i="4"/>
  <c r="AA71" i="4"/>
  <c r="T49" i="4"/>
  <c r="AA48" i="4" s="1"/>
  <c r="V49" i="4"/>
  <c r="AB56" i="4"/>
  <c r="W59" i="4"/>
  <c r="AA56" i="4"/>
  <c r="V57" i="4"/>
  <c r="AC56" i="4"/>
  <c r="T68" i="4"/>
  <c r="AA67" i="4" s="1"/>
  <c r="V68" i="4"/>
  <c r="W55" i="4"/>
  <c r="AA52" i="4"/>
  <c r="Z33" i="4"/>
  <c r="Z25" i="4"/>
  <c r="Z10" i="4"/>
  <c r="Z319" i="3"/>
  <c r="Z315" i="3"/>
  <c r="Z323" i="3"/>
  <c r="T49" i="3"/>
  <c r="AA48" i="3" s="1"/>
  <c r="V49" i="3"/>
  <c r="Z128" i="3"/>
  <c r="Z120" i="3"/>
  <c r="Z48" i="3"/>
  <c r="Z52" i="3"/>
  <c r="Z44" i="3"/>
  <c r="T73" i="3"/>
  <c r="AB71" i="3" s="1"/>
  <c r="Z25" i="3"/>
  <c r="Z101" i="3"/>
  <c r="Z105" i="3"/>
  <c r="Z109" i="3"/>
  <c r="T35" i="3"/>
  <c r="AB33" i="3" s="1"/>
  <c r="V35" i="3"/>
  <c r="Z147" i="3"/>
  <c r="Z139" i="3"/>
  <c r="Z86" i="3"/>
  <c r="Z90" i="3"/>
  <c r="Z82" i="3"/>
  <c r="T87" i="3"/>
  <c r="AA86" i="3" s="1"/>
  <c r="V87" i="3"/>
  <c r="Z71" i="3"/>
  <c r="Z63" i="3"/>
  <c r="Z29" i="3"/>
  <c r="V167" i="1"/>
  <c r="T167" i="1"/>
  <c r="V194" i="1"/>
  <c r="W196" i="1"/>
  <c r="V175" i="1"/>
  <c r="W177" i="1"/>
  <c r="Z174" i="1" s="1"/>
  <c r="Z212" i="1"/>
  <c r="Z204" i="1"/>
  <c r="Z208" i="1"/>
  <c r="Z227" i="1"/>
  <c r="V186" i="1"/>
  <c r="T186" i="1"/>
  <c r="Z166" i="1"/>
  <c r="Z162" i="1"/>
  <c r="Z109" i="1"/>
  <c r="Z105" i="1"/>
  <c r="Z113" i="1"/>
  <c r="Z71" i="1"/>
  <c r="Z67" i="1"/>
  <c r="Z75" i="1"/>
  <c r="Z10" i="1"/>
  <c r="T115" i="1"/>
  <c r="AB56" i="1"/>
  <c r="W59" i="1"/>
  <c r="AC56" i="1"/>
  <c r="V57" i="1"/>
  <c r="AA56" i="1"/>
  <c r="Z25" i="1"/>
  <c r="Z223" i="1"/>
  <c r="T49" i="1"/>
  <c r="AA48" i="1" s="1"/>
  <c r="V49" i="1"/>
  <c r="V96" i="1"/>
  <c r="T96" i="1"/>
  <c r="W55" i="1"/>
  <c r="AA52" i="1"/>
  <c r="Z29" i="1"/>
  <c r="Z200" i="1"/>
  <c r="Z37" i="1"/>
  <c r="Z56" i="4" l="1"/>
  <c r="Z48" i="4"/>
  <c r="Z44" i="4"/>
  <c r="Z52" i="4"/>
  <c r="Z63" i="4"/>
  <c r="Z67" i="4"/>
  <c r="Z71" i="4"/>
  <c r="Z48" i="1"/>
  <c r="Z44" i="1"/>
  <c r="Z52" i="1"/>
  <c r="Z56" i="1"/>
  <c r="Z189" i="1"/>
  <c r="Z185" i="1"/>
  <c r="Z181" i="1"/>
  <c r="Z193" i="1"/>
  <c r="Z170" i="1"/>
</calcChain>
</file>

<file path=xl/sharedStrings.xml><?xml version="1.0" encoding="utf-8"?>
<sst xmlns="http://schemas.openxmlformats.org/spreadsheetml/2006/main" count="1592" uniqueCount="190">
  <si>
    <t>-</t>
  </si>
  <si>
    <t>P</t>
  </si>
  <si>
    <t>（ＡＢＣジュニア）</t>
  </si>
  <si>
    <t>G</t>
  </si>
  <si>
    <t>江見　友希</t>
    <rPh sb="0" eb="2">
      <t>エミ</t>
    </rPh>
    <rPh sb="3" eb="4">
      <t>ユウ</t>
    </rPh>
    <rPh sb="4" eb="5">
      <t>キ</t>
    </rPh>
    <phoneticPr fontId="2"/>
  </si>
  <si>
    <t>０－２</t>
    <phoneticPr fontId="2"/>
  </si>
  <si>
    <t>×</t>
    <phoneticPr fontId="2"/>
  </si>
  <si>
    <t>（小松島Ｊｒ）</t>
  </si>
  <si>
    <t>M</t>
  </si>
  <si>
    <t>曽我井　優斗</t>
  </si>
  <si>
    <t>１－１</t>
    <phoneticPr fontId="2"/>
  </si>
  <si>
    <t>（東雲ＢＳＳ）</t>
  </si>
  <si>
    <t>石丸　大智</t>
  </si>
  <si>
    <t>２－０</t>
    <phoneticPr fontId="2"/>
  </si>
  <si>
    <t>順位</t>
    <rPh sb="0" eb="2">
      <t>ジュンイ</t>
    </rPh>
    <phoneticPr fontId="2"/>
  </si>
  <si>
    <t>勝敗</t>
    <rPh sb="0" eb="2">
      <t>ショウハイ</t>
    </rPh>
    <phoneticPr fontId="2"/>
  </si>
  <si>
    <t>勝　　敗</t>
    <rPh sb="0" eb="1">
      <t>カチ</t>
    </rPh>
    <rPh sb="3" eb="4">
      <t>ハイ</t>
    </rPh>
    <phoneticPr fontId="2"/>
  </si>
  <si>
    <t>B</t>
    <phoneticPr fontId="2"/>
  </si>
  <si>
    <t>（Ｊｒスクール）</t>
  </si>
  <si>
    <t>高岡　拓海</t>
  </si>
  <si>
    <t>０－１</t>
    <phoneticPr fontId="2"/>
  </si>
  <si>
    <t>（八幡西Ｊｒ）</t>
  </si>
  <si>
    <t>江口　想珀</t>
  </si>
  <si>
    <t>１－０</t>
    <phoneticPr fontId="2"/>
  </si>
  <si>
    <t>A</t>
    <phoneticPr fontId="2"/>
  </si>
  <si>
    <t>2年生以下男子予選リーグ　　　　　　　　　　Ｂ-２</t>
    <rPh sb="3" eb="5">
      <t>イカ</t>
    </rPh>
    <rPh sb="5" eb="6">
      <t>オトコ</t>
    </rPh>
    <phoneticPr fontId="2"/>
  </si>
  <si>
    <t>（永井ＢＣ）</t>
  </si>
  <si>
    <t>秋山　裕</t>
  </si>
  <si>
    <t>(Ｊｒスクール）</t>
  </si>
  <si>
    <t>高岡　悠星</t>
  </si>
  <si>
    <t>（助任ジュニア）</t>
  </si>
  <si>
    <t>川原　光騎</t>
    <rPh sb="4" eb="5">
      <t>キ</t>
    </rPh>
    <phoneticPr fontId="2"/>
  </si>
  <si>
    <t>（北島Ｂａｍｂｉ）</t>
  </si>
  <si>
    <t>後藤　大智</t>
  </si>
  <si>
    <t>（ミッキーズ）</t>
  </si>
  <si>
    <t>秋久　昻聖</t>
  </si>
  <si>
    <t>石丸　優人</t>
  </si>
  <si>
    <t>３年生男子予選リーグ　　　　　　　　　　Ｂ－３</t>
    <rPh sb="3" eb="4">
      <t>オトコ</t>
    </rPh>
    <phoneticPr fontId="2"/>
  </si>
  <si>
    <t>（フェニックス）</t>
  </si>
  <si>
    <t>金尾　陽飛</t>
  </si>
  <si>
    <t>１－２</t>
    <phoneticPr fontId="2"/>
  </si>
  <si>
    <t>小池　巨起</t>
  </si>
  <si>
    <t>２－１</t>
    <phoneticPr fontId="2"/>
  </si>
  <si>
    <t>（角野ＪＢＣ）</t>
  </si>
  <si>
    <t>藤田　輝将</t>
  </si>
  <si>
    <t>０－３</t>
    <phoneticPr fontId="2"/>
  </si>
  <si>
    <t>岡村　翔汰</t>
  </si>
  <si>
    <t>３－０</t>
    <phoneticPr fontId="2"/>
  </si>
  <si>
    <t>D</t>
    <phoneticPr fontId="2"/>
  </si>
  <si>
    <t>田辺　陸人</t>
  </si>
  <si>
    <t>中永　翔輝</t>
  </si>
  <si>
    <t>岡本　稀跡</t>
  </si>
  <si>
    <t>（安佐ジュニア）</t>
  </si>
  <si>
    <t>井手口　峻</t>
  </si>
  <si>
    <t>C</t>
    <phoneticPr fontId="2"/>
  </si>
  <si>
    <t>（神郷ＪＢＣ）</t>
  </si>
  <si>
    <t>三好　陽太</t>
  </si>
  <si>
    <t>石井　淳也</t>
  </si>
  <si>
    <t>矢野　響</t>
  </si>
  <si>
    <t>平田　璃月</t>
  </si>
  <si>
    <t>増田　翔</t>
  </si>
  <si>
    <t>山縣　朋弥</t>
  </si>
  <si>
    <t>上田　裕矢</t>
  </si>
  <si>
    <t>詫間　宗麗</t>
  </si>
  <si>
    <t>４年生男子予選リーグ　　　　　　　　　　Ｂ-４</t>
    <rPh sb="3" eb="4">
      <t>オトコ</t>
    </rPh>
    <phoneticPr fontId="2"/>
  </si>
  <si>
    <t>西川　博貴</t>
  </si>
  <si>
    <t>(キティタイガー）</t>
  </si>
  <si>
    <t>竹内　陵</t>
  </si>
  <si>
    <t>平田　晟也</t>
  </si>
  <si>
    <t>E</t>
    <phoneticPr fontId="2"/>
  </si>
  <si>
    <t>（新小ＪＢＣ）</t>
  </si>
  <si>
    <t>片岡　優仁</t>
  </si>
  <si>
    <t>青江　優志</t>
  </si>
  <si>
    <t>平塚　聖玲夏</t>
  </si>
  <si>
    <t>松原　佳慧</t>
  </si>
  <si>
    <t>長野　大</t>
  </si>
  <si>
    <t>（因島ジュニア）</t>
  </si>
  <si>
    <t>河野　拓真</t>
  </si>
  <si>
    <t>御崎　勇太</t>
  </si>
  <si>
    <t>石井　雅将</t>
  </si>
  <si>
    <t>八岩　慎之介</t>
  </si>
  <si>
    <t>増本　康祐</t>
  </si>
  <si>
    <t>広田　哲平</t>
  </si>
  <si>
    <t>池田　恒輝</t>
  </si>
  <si>
    <t>5年生男子予選リーグ　　　　　　　　　　Ｂ-５</t>
    <rPh sb="3" eb="5">
      <t>ダンシ</t>
    </rPh>
    <phoneticPr fontId="2"/>
  </si>
  <si>
    <t>光本　翔</t>
  </si>
  <si>
    <t>木村　比呂</t>
  </si>
  <si>
    <t>黒瀬　雅人</t>
  </si>
  <si>
    <t>吉岡　壮馬</t>
  </si>
  <si>
    <t>P</t>
    <phoneticPr fontId="2"/>
  </si>
  <si>
    <t>G</t>
    <phoneticPr fontId="2"/>
  </si>
  <si>
    <t>M</t>
    <phoneticPr fontId="2"/>
  </si>
  <si>
    <t>末井　優翔</t>
  </si>
  <si>
    <t>渡辺　太陽</t>
  </si>
  <si>
    <t>堀口　桂吾</t>
  </si>
  <si>
    <t>夏目　朱理</t>
  </si>
  <si>
    <t>鎌田　雄太</t>
  </si>
  <si>
    <t>定廣　恒輝</t>
  </si>
  <si>
    <t>中川　怜</t>
  </si>
  <si>
    <t>6年生男子予選リーグ　　　　　　　　　　Ｂ-６</t>
    <rPh sb="3" eb="5">
      <t>ダンシ</t>
    </rPh>
    <phoneticPr fontId="2"/>
  </si>
  <si>
    <t>黒川　まこ</t>
  </si>
  <si>
    <t>戸田　ゆきの</t>
  </si>
  <si>
    <t>丸中　璃咲</t>
  </si>
  <si>
    <t>楢木　歩美</t>
  </si>
  <si>
    <t>三浦　奈都</t>
  </si>
  <si>
    <t>木村　寧々</t>
  </si>
  <si>
    <t>高橋　心寧</t>
  </si>
  <si>
    <t>高瀬　陽菜</t>
  </si>
  <si>
    <t>竹原　遼</t>
  </si>
  <si>
    <t>渡辺　きらら</t>
  </si>
  <si>
    <t>中原　鈴　</t>
  </si>
  <si>
    <t>４年生女子予選リーグ　　　　　　　　　　G-４</t>
    <phoneticPr fontId="2"/>
  </si>
  <si>
    <t>伊豫谷　好葉</t>
  </si>
  <si>
    <t>行吉　秋梨</t>
  </si>
  <si>
    <t>宮里　紗羽</t>
  </si>
  <si>
    <t>宮地　小冬</t>
  </si>
  <si>
    <t>桜田　さくら</t>
  </si>
  <si>
    <t>江見　乃羽</t>
  </si>
  <si>
    <t>F</t>
    <phoneticPr fontId="2"/>
  </si>
  <si>
    <t>美濃　汀</t>
  </si>
  <si>
    <t>岡　愛珠</t>
  </si>
  <si>
    <t>亀岡　優衣</t>
  </si>
  <si>
    <t>原野　まりな</t>
    <rPh sb="1" eb="2">
      <t>ノ</t>
    </rPh>
    <phoneticPr fontId="2"/>
  </si>
  <si>
    <t>川邉　智絵</t>
  </si>
  <si>
    <t>柴田　莉子</t>
  </si>
  <si>
    <t>中田　杏優</t>
  </si>
  <si>
    <t>阿形　美里</t>
  </si>
  <si>
    <t>（大生院ＪＢＣ）</t>
  </si>
  <si>
    <t>大広　美友</t>
  </si>
  <si>
    <t>大西　杏果</t>
  </si>
  <si>
    <t>（たまひよＪｒ）</t>
  </si>
  <si>
    <t>宮本　陽菜</t>
  </si>
  <si>
    <t>奥本　真愛</t>
  </si>
  <si>
    <t>新田　綺音</t>
  </si>
  <si>
    <t>斉藤　彩乃</t>
  </si>
  <si>
    <t>上中　咲希</t>
  </si>
  <si>
    <t>５年生女子予選リーグ　　　　　　　　　　G-５</t>
    <phoneticPr fontId="2"/>
  </si>
  <si>
    <t>石井　梨緒</t>
  </si>
  <si>
    <t>荻野　祐菜</t>
  </si>
  <si>
    <t>川原　みなみ</t>
  </si>
  <si>
    <t>H</t>
    <phoneticPr fontId="2"/>
  </si>
  <si>
    <t>米田　菜由</t>
  </si>
  <si>
    <t>（相生ＢＣ）</t>
  </si>
  <si>
    <t>井上　京香</t>
  </si>
  <si>
    <t>河内　園華</t>
  </si>
  <si>
    <t>川本　真愛</t>
  </si>
  <si>
    <t>村上　陽奈子</t>
  </si>
  <si>
    <t>樋口　結羽</t>
  </si>
  <si>
    <t>庄野　若葉</t>
  </si>
  <si>
    <t>越智　友音</t>
  </si>
  <si>
    <t>的場　由夏</t>
  </si>
  <si>
    <t>信藤　美乃</t>
  </si>
  <si>
    <t>古賀　美結</t>
  </si>
  <si>
    <t>三浦　理奈</t>
  </si>
  <si>
    <t>間　愛香</t>
  </si>
  <si>
    <t>安藤　ゆうか</t>
  </si>
  <si>
    <t>西岡　奈都</t>
  </si>
  <si>
    <t>三好　愛子</t>
  </si>
  <si>
    <t>中川　乙花</t>
  </si>
  <si>
    <t>竹内　優梨</t>
  </si>
  <si>
    <t>足立　遥海</t>
  </si>
  <si>
    <t>詫間　有彩</t>
  </si>
  <si>
    <t>藤原　あいか</t>
  </si>
  <si>
    <t>６年生女子予選リーグ　　　　　　　　　　G-６</t>
    <phoneticPr fontId="2"/>
  </si>
  <si>
    <t>吉延　美咲</t>
  </si>
  <si>
    <t>(春野ジュニア）</t>
  </si>
  <si>
    <t>黒石　愛奈</t>
  </si>
  <si>
    <t>加藤　はる</t>
  </si>
  <si>
    <t>山本　萌愛</t>
  </si>
  <si>
    <t>江見　日和菜</t>
  </si>
  <si>
    <t>末井　優里菜</t>
  </si>
  <si>
    <t>樋口　未羽</t>
  </si>
  <si>
    <t>岡本　奈々</t>
  </si>
  <si>
    <t>平岡　倖音</t>
    <rPh sb="3" eb="4">
      <t>サチ</t>
    </rPh>
    <phoneticPr fontId="2"/>
  </si>
  <si>
    <t>五十田　綾乃</t>
  </si>
  <si>
    <t>原野　葵</t>
  </si>
  <si>
    <t>(東雲ＢＳＳ）</t>
  </si>
  <si>
    <t>藤井　星</t>
  </si>
  <si>
    <t>岡崎　佳名子</t>
  </si>
  <si>
    <t>３年生女子予選リーグ　　　　　　　　　　G-３</t>
    <phoneticPr fontId="2"/>
  </si>
  <si>
    <t>（春野ジュニア）</t>
  </si>
  <si>
    <t>山脇　理保子</t>
  </si>
  <si>
    <t>樋口　吹羽</t>
  </si>
  <si>
    <t>川本　悠衣</t>
  </si>
  <si>
    <t>（キティタイガー）</t>
  </si>
  <si>
    <t>高橋　暖乃香</t>
  </si>
  <si>
    <t>大西　絢心</t>
  </si>
  <si>
    <t>高岡　花怜</t>
  </si>
  <si>
    <t>竹本　千穂</t>
  </si>
  <si>
    <t>２年生以下女子予選リーグ　　　　　　　　　　G-２</t>
    <rPh sb="3" eb="5">
      <t>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</si>
</sst>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明朝E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7">
    <xf numFmtId="0" fontId="0" fillId="0" borderId="0" xfId="0">
      <alignment vertical="center"/>
    </xf>
    <xf numFmtId="0" fontId="0" fillId="0" borderId="0" xfId="0" applyFill="1">
      <alignment vertical="center"/>
    </xf>
    <xf numFmtId="49" fontId="3" fillId="0" borderId="0" xfId="0" applyNumberFormat="1" applyFont="1" applyFill="1">
      <alignment vertical="center"/>
    </xf>
    <xf numFmtId="0" fontId="0" fillId="0" borderId="0" xfId="0" applyNumberForma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NumberFormat="1" applyFill="1" applyBorder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5" xfId="0" applyNumberFormat="1" applyFill="1" applyBorder="1">
      <alignment vertical="center"/>
    </xf>
    <xf numFmtId="0" fontId="0" fillId="0" borderId="6" xfId="0" applyNumberFormat="1" applyFill="1" applyBorder="1">
      <alignment vertical="center"/>
    </xf>
    <xf numFmtId="0" fontId="0" fillId="0" borderId="4" xfId="0" applyNumberFormat="1" applyFill="1" applyBorder="1">
      <alignment vertical="center"/>
    </xf>
    <xf numFmtId="0" fontId="0" fillId="0" borderId="7" xfId="0" applyNumberForma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4" xfId="0" applyFill="1" applyBorder="1">
      <alignment vertical="center"/>
    </xf>
    <xf numFmtId="0" fontId="0" fillId="0" borderId="15" xfId="0" applyNumberFormat="1" applyFill="1" applyBorder="1">
      <alignment vertical="center"/>
    </xf>
    <xf numFmtId="0" fontId="0" fillId="0" borderId="14" xfId="0" applyNumberFormat="1" applyFill="1" applyBorder="1">
      <alignment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0" fontId="0" fillId="0" borderId="31" xfId="0" applyFill="1" applyBorder="1">
      <alignment vertical="center"/>
    </xf>
    <xf numFmtId="0" fontId="0" fillId="0" borderId="28" xfId="0" applyFill="1" applyBorder="1">
      <alignment vertical="center"/>
    </xf>
    <xf numFmtId="0" fontId="1" fillId="0" borderId="28" xfId="0" applyFont="1" applyFill="1" applyBorder="1">
      <alignment vertical="center"/>
    </xf>
    <xf numFmtId="0" fontId="1" fillId="0" borderId="31" xfId="0" applyFont="1" applyFill="1" applyBorder="1">
      <alignment vertical="center"/>
    </xf>
    <xf numFmtId="0" fontId="0" fillId="0" borderId="28" xfId="0" applyNumberFormat="1" applyFill="1" applyBorder="1">
      <alignment vertical="center"/>
    </xf>
    <xf numFmtId="0" fontId="0" fillId="0" borderId="32" xfId="0" applyNumberFormat="1" applyFill="1" applyBorder="1">
      <alignment vertical="center"/>
    </xf>
    <xf numFmtId="0" fontId="1" fillId="0" borderId="28" xfId="0" applyNumberFormat="1" applyFont="1" applyFill="1" applyBorder="1">
      <alignment vertical="center"/>
    </xf>
    <xf numFmtId="0" fontId="0" fillId="0" borderId="31" xfId="0" applyNumberFormat="1" applyFill="1" applyBorder="1">
      <alignment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32" xfId="0" applyNumberFormat="1" applyFill="1" applyBorder="1" applyAlignment="1">
      <alignment horizontal="center" vertical="center"/>
    </xf>
    <xf numFmtId="0" fontId="0" fillId="0" borderId="31" xfId="0" applyNumberFormat="1" applyFill="1" applyBorder="1" applyAlignment="1">
      <alignment horizontal="center" vertical="center"/>
    </xf>
    <xf numFmtId="0" fontId="0" fillId="0" borderId="33" xfId="0" applyNumberFormat="1" applyFill="1" applyBorder="1" applyAlignment="1">
      <alignment horizontal="center" vertical="center"/>
    </xf>
    <xf numFmtId="0" fontId="0" fillId="0" borderId="34" xfId="0" applyNumberFormat="1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14" xfId="0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0" fontId="0" fillId="0" borderId="24" xfId="0" applyFill="1" applyBorder="1">
      <alignment vertical="center"/>
    </xf>
    <xf numFmtId="0" fontId="0" fillId="0" borderId="22" xfId="0" applyFill="1" applyBorder="1">
      <alignment vertical="center"/>
    </xf>
    <xf numFmtId="49" fontId="3" fillId="0" borderId="30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31" xfId="0" applyNumberFormat="1" applyFill="1" applyBorder="1" applyAlignment="1">
      <alignment horizontal="center" vertical="center"/>
    </xf>
    <xf numFmtId="0" fontId="0" fillId="0" borderId="32" xfId="0" applyNumberForma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9" xfId="0" applyNumberFormat="1" applyFill="1" applyBorder="1" applyAlignment="1">
      <alignment horizontal="center" vertical="center"/>
    </xf>
    <xf numFmtId="0" fontId="0" fillId="0" borderId="39" xfId="0" applyNumberFormat="1" applyFill="1" applyBorder="1" applyAlignment="1">
      <alignment horizontal="center" vertical="center"/>
    </xf>
    <xf numFmtId="0" fontId="0" fillId="0" borderId="40" xfId="0" applyNumberFormat="1" applyFill="1" applyBorder="1" applyAlignment="1">
      <alignment horizontal="center" vertical="center"/>
    </xf>
    <xf numFmtId="0" fontId="0" fillId="0" borderId="38" xfId="0" applyNumberForma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0" fillId="0" borderId="11" xfId="0" applyFill="1" applyBorder="1">
      <alignment vertical="center"/>
    </xf>
    <xf numFmtId="0" fontId="0" fillId="0" borderId="39" xfId="0" applyFill="1" applyBorder="1">
      <alignment vertical="center"/>
    </xf>
    <xf numFmtId="0" fontId="0" fillId="0" borderId="39" xfId="0" applyNumberFormat="1" applyFill="1" applyBorder="1">
      <alignment vertical="center"/>
    </xf>
    <xf numFmtId="0" fontId="0" fillId="0" borderId="41" xfId="0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0" fillId="0" borderId="0" xfId="0" applyNumberFormat="1" applyFill="1">
      <alignment vertical="center"/>
    </xf>
    <xf numFmtId="49" fontId="0" fillId="0" borderId="0" xfId="0" applyNumberForma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13" xfId="0" applyFill="1" applyBorder="1">
      <alignment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0" fillId="0" borderId="30" xfId="0" applyFill="1" applyBorder="1">
      <alignment vertical="center"/>
    </xf>
    <xf numFmtId="0" fontId="1" fillId="0" borderId="14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0" fillId="0" borderId="38" xfId="0" applyNumberFormat="1" applyFill="1" applyBorder="1" applyAlignment="1">
      <alignment horizontal="center" vertical="center"/>
    </xf>
    <xf numFmtId="49" fontId="3" fillId="0" borderId="4" xfId="0" applyNumberFormat="1" applyFont="1" applyFill="1" applyBorder="1">
      <alignment vertical="center"/>
    </xf>
    <xf numFmtId="49" fontId="3" fillId="0" borderId="14" xfId="0" applyNumberFormat="1" applyFont="1" applyFill="1" applyBorder="1">
      <alignment vertical="center"/>
    </xf>
    <xf numFmtId="49" fontId="3" fillId="0" borderId="0" xfId="0" applyNumberFormat="1" applyFont="1" applyFill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6" xfId="0" applyFill="1" applyBorder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0" fillId="0" borderId="12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15" xfId="0" applyFill="1" applyBorder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0" fillId="0" borderId="25" xfId="0" applyFill="1" applyBorder="1">
      <alignment vertical="center"/>
    </xf>
    <xf numFmtId="0" fontId="0" fillId="0" borderId="26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22" xfId="0" applyFill="1" applyBorder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0" fillId="0" borderId="29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35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28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8" xfId="0" applyFill="1" applyBorder="1">
      <alignment vertical="center"/>
    </xf>
    <xf numFmtId="0" fontId="0" fillId="0" borderId="39" xfId="0" applyFill="1" applyBorder="1">
      <alignment vertical="center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4" xfId="0" applyNumberFormat="1" applyFill="1" applyBorder="1">
      <alignment vertical="center"/>
    </xf>
    <xf numFmtId="49" fontId="0" fillId="0" borderId="14" xfId="0" applyNumberFormat="1" applyFill="1" applyBorder="1">
      <alignment vertical="center"/>
    </xf>
    <xf numFmtId="0" fontId="0" fillId="0" borderId="24" xfId="0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56</xdr:row>
      <xdr:rowOff>19051</xdr:rowOff>
    </xdr:from>
    <xdr:to>
      <xdr:col>13</xdr:col>
      <xdr:colOff>257174</xdr:colOff>
      <xdr:row>58</xdr:row>
      <xdr:rowOff>76201</xdr:rowOff>
    </xdr:to>
    <xdr:sp macro="" textlink="">
      <xdr:nvSpPr>
        <xdr:cNvPr id="2" name="テキスト ボックス 1"/>
        <xdr:cNvSpPr txBox="1"/>
      </xdr:nvSpPr>
      <xdr:spPr>
        <a:xfrm>
          <a:off x="1409700" y="9620251"/>
          <a:ext cx="7762874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kumimoji="1" lang="ja-JP" altLang="en-US" sz="1100"/>
            <a:t>キケン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4"/>
  <sheetViews>
    <sheetView topLeftCell="A274" zoomScaleNormal="100" workbookViewId="0">
      <selection activeCell="AF278" sqref="AF278"/>
    </sheetView>
  </sheetViews>
  <sheetFormatPr defaultRowHeight="13.5"/>
  <cols>
    <col min="1" max="1" width="9" style="1"/>
    <col min="2" max="2" width="4.75" style="1" customWidth="1"/>
    <col min="3" max="3" width="7" style="3" customWidth="1"/>
    <col min="4" max="4" width="1.625" style="3" customWidth="1"/>
    <col min="5" max="5" width="7" style="3" customWidth="1"/>
    <col min="6" max="6" width="2.5" style="3" hidden="1" customWidth="1"/>
    <col min="7" max="7" width="7" style="3" customWidth="1"/>
    <col min="8" max="8" width="1.625" style="3" customWidth="1"/>
    <col min="9" max="9" width="7" style="3" customWidth="1"/>
    <col min="10" max="10" width="2.5" style="3" hidden="1" customWidth="1"/>
    <col min="11" max="11" width="7" style="3" customWidth="1"/>
    <col min="12" max="12" width="1.625" style="3" customWidth="1"/>
    <col min="13" max="13" width="7" style="3" customWidth="1"/>
    <col min="14" max="14" width="3.5" style="3" hidden="1" customWidth="1"/>
    <col min="15" max="15" width="7" style="3" customWidth="1"/>
    <col min="16" max="16" width="1.625" style="3" customWidth="1"/>
    <col min="17" max="17" width="7" style="3" customWidth="1"/>
    <col min="18" max="18" width="3.5" style="3" hidden="1" customWidth="1"/>
    <col min="19" max="19" width="2.625" style="1" hidden="1" customWidth="1"/>
    <col min="20" max="20" width="4.5" style="1" hidden="1" customWidth="1"/>
    <col min="21" max="21" width="1.625" style="1" hidden="1" customWidth="1"/>
    <col min="22" max="22" width="4.5" style="1" hidden="1" customWidth="1"/>
    <col min="23" max="23" width="5.5" style="1" hidden="1" customWidth="1"/>
    <col min="24" max="24" width="7.5" style="2" bestFit="1" customWidth="1"/>
    <col min="25" max="25" width="3.875" style="1" customWidth="1"/>
    <col min="26" max="26" width="4.625" style="1" hidden="1" customWidth="1"/>
    <col min="27" max="28" width="2.875" style="1" hidden="1" customWidth="1"/>
    <col min="29" max="29" width="5.125" style="1" hidden="1" customWidth="1"/>
    <col min="30" max="16384" width="9" style="1"/>
  </cols>
  <sheetData>
    <row r="1" spans="1:30">
      <c r="A1" s="113" t="s">
        <v>99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72"/>
    </row>
    <row r="2" spans="1:30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72"/>
    </row>
    <row r="3" spans="1:30" ht="14.25" thickBot="1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7"/>
      <c r="W3" s="7"/>
      <c r="X3" s="129"/>
      <c r="Y3" s="7"/>
      <c r="Z3" s="69"/>
    </row>
    <row r="4" spans="1:30">
      <c r="A4" s="104" t="s">
        <v>24</v>
      </c>
      <c r="B4" s="97"/>
      <c r="C4" s="102" t="str">
        <f>A7</f>
        <v>中川　怜</v>
      </c>
      <c r="D4" s="101"/>
      <c r="E4" s="101"/>
      <c r="F4" s="103"/>
      <c r="G4" s="102" t="str">
        <f>A11</f>
        <v>定廣　恒輝</v>
      </c>
      <c r="H4" s="101"/>
      <c r="I4" s="101"/>
      <c r="J4" s="100"/>
      <c r="K4" s="102" t="str">
        <f>A15</f>
        <v>鎌田　雄太</v>
      </c>
      <c r="L4" s="101"/>
      <c r="M4" s="101"/>
      <c r="N4" s="100"/>
      <c r="O4" s="102" t="str">
        <f>IF(A19="","",A19)</f>
        <v/>
      </c>
      <c r="P4" s="101"/>
      <c r="Q4" s="101"/>
      <c r="R4" s="100"/>
      <c r="S4" s="99" t="s">
        <v>16</v>
      </c>
      <c r="T4" s="98"/>
      <c r="U4" s="98"/>
      <c r="V4" s="98"/>
      <c r="W4" s="97"/>
      <c r="X4" s="96" t="s">
        <v>15</v>
      </c>
      <c r="Y4" s="95" t="s">
        <v>14</v>
      </c>
      <c r="Z4" s="64" t="s">
        <v>14</v>
      </c>
      <c r="AA4" s="167" t="s">
        <v>91</v>
      </c>
      <c r="AB4" s="166" t="s">
        <v>90</v>
      </c>
      <c r="AC4" s="95" t="s">
        <v>89</v>
      </c>
      <c r="AD4" s="39"/>
    </row>
    <row r="5" spans="1:30">
      <c r="A5" s="83"/>
      <c r="B5" s="90"/>
      <c r="C5" s="93" t="str">
        <f>A8</f>
        <v>（北島Ｂａｍｂｉ）</v>
      </c>
      <c r="D5" s="92"/>
      <c r="E5" s="92"/>
      <c r="F5" s="94"/>
      <c r="G5" s="93" t="str">
        <f>A12</f>
        <v>（永井ＢＣ）</v>
      </c>
      <c r="H5" s="92"/>
      <c r="I5" s="92"/>
      <c r="J5" s="76"/>
      <c r="K5" s="93" t="str">
        <f>A16</f>
        <v>（Ｊｒスクール）</v>
      </c>
      <c r="L5" s="92"/>
      <c r="M5" s="92"/>
      <c r="N5" s="76"/>
      <c r="O5" s="63" t="str">
        <f>IF(A20="","",A20)</f>
        <v/>
      </c>
      <c r="P5" s="62"/>
      <c r="Q5" s="62"/>
      <c r="R5" s="76"/>
      <c r="S5" s="91"/>
      <c r="T5" s="82"/>
      <c r="U5" s="82"/>
      <c r="V5" s="82"/>
      <c r="W5" s="90"/>
      <c r="X5" s="89"/>
      <c r="Y5" s="66"/>
      <c r="Z5" s="82"/>
      <c r="AA5" s="162"/>
      <c r="AB5" s="161"/>
      <c r="AC5" s="66"/>
      <c r="AD5" s="39"/>
    </row>
    <row r="6" spans="1:30" ht="13.5" customHeight="1">
      <c r="A6" s="51"/>
      <c r="B6" s="64"/>
      <c r="C6" s="49"/>
      <c r="D6" s="48"/>
      <c r="E6" s="48"/>
      <c r="F6" s="47"/>
      <c r="G6" s="46" t="str">
        <f>IF(SUM(J7:J9)&gt;=2,"○","×")</f>
        <v>○</v>
      </c>
      <c r="H6" s="45"/>
      <c r="I6" s="44"/>
      <c r="J6" s="43">
        <v>1</v>
      </c>
      <c r="K6" s="46" t="str">
        <f>IF(SUM(N7:N9)&gt;=2,"○","×")</f>
        <v>×</v>
      </c>
      <c r="L6" s="45"/>
      <c r="M6" s="44"/>
      <c r="N6" s="43">
        <v>6</v>
      </c>
      <c r="O6" s="46" t="str">
        <f>IF(R7="","",IF(SUM(R7:R9)&gt;=2,"○","×"))</f>
        <v/>
      </c>
      <c r="P6" s="45"/>
      <c r="Q6" s="44"/>
      <c r="R6" s="43"/>
      <c r="S6" s="87"/>
      <c r="T6" s="87"/>
      <c r="U6" s="88"/>
      <c r="V6" s="88"/>
      <c r="W6" s="87"/>
      <c r="X6" s="120" t="s">
        <v>10</v>
      </c>
      <c r="Y6" s="41">
        <v>2</v>
      </c>
      <c r="Z6" s="60">
        <f>RANK(W9,W6:W21,0)</f>
        <v>2</v>
      </c>
      <c r="AA6" s="148">
        <f>T7</f>
        <v>1</v>
      </c>
      <c r="AB6" s="147">
        <f>T8</f>
        <v>2</v>
      </c>
      <c r="AC6" s="146">
        <f>V9</f>
        <v>61</v>
      </c>
    </row>
    <row r="7" spans="1:30">
      <c r="A7" s="59" t="s">
        <v>98</v>
      </c>
      <c r="B7" s="58"/>
      <c r="C7" s="35"/>
      <c r="D7" s="34"/>
      <c r="E7" s="34"/>
      <c r="F7" s="33"/>
      <c r="G7" s="37">
        <v>21</v>
      </c>
      <c r="H7" s="9" t="str">
        <f>IF(G7="","","-")</f>
        <v>-</v>
      </c>
      <c r="I7" s="36">
        <v>9</v>
      </c>
      <c r="J7" s="9">
        <f>IF(G7="","",IF(G7&gt;I7,1,0))</f>
        <v>1</v>
      </c>
      <c r="K7" s="37">
        <v>9</v>
      </c>
      <c r="L7" s="9" t="str">
        <f>IF(K7="","","-")</f>
        <v>-</v>
      </c>
      <c r="M7" s="36">
        <v>21</v>
      </c>
      <c r="N7" s="9">
        <f>IF(K7="","",IF(K7&gt;M7,1,0))</f>
        <v>0</v>
      </c>
      <c r="O7" s="37"/>
      <c r="P7" s="171" t="str">
        <f>IF(O7="","","-")</f>
        <v/>
      </c>
      <c r="Q7" s="36"/>
      <c r="R7" s="9" t="str">
        <f>IF(O7="","",IF(O7&gt;Q7,1,0))</f>
        <v/>
      </c>
      <c r="S7" s="85" t="s">
        <v>8</v>
      </c>
      <c r="T7" s="85">
        <f>COUNTIF(C6:R6,"○")</f>
        <v>1</v>
      </c>
      <c r="U7" s="84" t="s">
        <v>0</v>
      </c>
      <c r="V7" s="7">
        <f>COUNTIF(C6:R6,"×")</f>
        <v>1</v>
      </c>
      <c r="W7" s="30"/>
      <c r="X7" s="123"/>
      <c r="Y7" s="28"/>
      <c r="Z7" s="56"/>
      <c r="AA7" s="140"/>
      <c r="AB7" s="139"/>
      <c r="AC7" s="138"/>
    </row>
    <row r="8" spans="1:30">
      <c r="A8" s="59" t="s">
        <v>32</v>
      </c>
      <c r="B8" s="58"/>
      <c r="C8" s="35"/>
      <c r="D8" s="34"/>
      <c r="E8" s="34"/>
      <c r="F8" s="33"/>
      <c r="G8" s="37">
        <v>21</v>
      </c>
      <c r="H8" s="9" t="str">
        <f>IF(G8="","","-")</f>
        <v>-</v>
      </c>
      <c r="I8" s="36">
        <v>10</v>
      </c>
      <c r="J8" s="9">
        <f>IF(G8="","",IF(G8&gt;I8,1,0))</f>
        <v>1</v>
      </c>
      <c r="K8" s="37">
        <v>8</v>
      </c>
      <c r="L8" s="9" t="str">
        <f>IF(K8="","","-")</f>
        <v>-</v>
      </c>
      <c r="M8" s="36">
        <v>21</v>
      </c>
      <c r="N8" s="9">
        <f>IF(K8="","",IF(K8&gt;M8,1,0))</f>
        <v>0</v>
      </c>
      <c r="O8" s="37"/>
      <c r="P8" s="171" t="str">
        <f>IF(O8="","","-")</f>
        <v/>
      </c>
      <c r="Q8" s="36"/>
      <c r="R8" s="9" t="str">
        <f>IF(O8="","",IF(O8&gt;Q8,1,0))</f>
        <v/>
      </c>
      <c r="S8" s="85" t="s">
        <v>3</v>
      </c>
      <c r="T8" s="85">
        <f>COUNTIF(F7:F9,1)+COUNTIF(J7:J9,1)+COUNTIF(N7:N9,1)+COUNTIF(R7:R9,1)</f>
        <v>2</v>
      </c>
      <c r="U8" s="84" t="s">
        <v>0</v>
      </c>
      <c r="V8" s="7">
        <f>COUNTIF(F7:F9,0)+COUNTIF(J7:J9,0)+COUNTIF(N7:N9,0)+COUNTIF(R7:R9,0)</f>
        <v>2</v>
      </c>
      <c r="W8" s="30"/>
      <c r="X8" s="123"/>
      <c r="Y8" s="28"/>
      <c r="Z8" s="56"/>
      <c r="AA8" s="140"/>
      <c r="AB8" s="139"/>
      <c r="AC8" s="138"/>
    </row>
    <row r="9" spans="1:30">
      <c r="A9" s="83"/>
      <c r="B9" s="82"/>
      <c r="C9" s="81"/>
      <c r="D9" s="80"/>
      <c r="E9" s="80"/>
      <c r="F9" s="79"/>
      <c r="G9" s="78"/>
      <c r="H9" s="76" t="str">
        <f>IF(G9="","","-")</f>
        <v/>
      </c>
      <c r="I9" s="77"/>
      <c r="J9" s="76" t="str">
        <f>IF(G9="","",IF(G9&gt;I9,1,0))</f>
        <v/>
      </c>
      <c r="K9" s="78"/>
      <c r="L9" s="76" t="str">
        <f>IF(K9="","","-")</f>
        <v/>
      </c>
      <c r="M9" s="77"/>
      <c r="N9" s="76" t="str">
        <f>IF(K9="","",IF(K9&gt;M9,1,0))</f>
        <v/>
      </c>
      <c r="O9" s="78"/>
      <c r="P9" s="170" t="str">
        <f>IF(O9="","","-")</f>
        <v/>
      </c>
      <c r="Q9" s="77"/>
      <c r="R9" s="76" t="str">
        <f>IF(O9="","",IF(O9&gt;Q9,1,0))</f>
        <v/>
      </c>
      <c r="S9" s="71" t="s">
        <v>1</v>
      </c>
      <c r="T9" s="71">
        <f>SUM(C7:C9)+SUM(G7:G9)+SUM(K7:K9)+SUM(O7:O9)</f>
        <v>59</v>
      </c>
      <c r="U9" s="70" t="s">
        <v>0</v>
      </c>
      <c r="V9" s="69">
        <f>SUM(E7:E9)+SUM(I7:I9)+SUM(M7:M9)+SUM(Q7:Q9)</f>
        <v>61</v>
      </c>
      <c r="W9" s="68">
        <f>T9-V9</f>
        <v>-2</v>
      </c>
      <c r="X9" s="89"/>
      <c r="Y9" s="66"/>
      <c r="Z9" s="65"/>
      <c r="AA9" s="155"/>
      <c r="AB9" s="154"/>
      <c r="AC9" s="153"/>
    </row>
    <row r="10" spans="1:30" ht="13.5" customHeight="1">
      <c r="A10" s="51"/>
      <c r="B10" s="64"/>
      <c r="C10" s="63" t="str">
        <f>IF(G6="○","×","○")</f>
        <v>×</v>
      </c>
      <c r="D10" s="62"/>
      <c r="E10" s="61"/>
      <c r="F10" s="9"/>
      <c r="G10" s="35"/>
      <c r="H10" s="34"/>
      <c r="I10" s="34"/>
      <c r="J10" s="33"/>
      <c r="K10" s="63" t="str">
        <f>IF(SUM(N11:N13)&gt;=2,"○","×")</f>
        <v>×</v>
      </c>
      <c r="L10" s="62"/>
      <c r="M10" s="61"/>
      <c r="N10" s="9">
        <v>11</v>
      </c>
      <c r="O10" s="63" t="str">
        <f>IF(R11="","",IF(SUM(R11:R13)&gt;=2,"○","×"))</f>
        <v/>
      </c>
      <c r="P10" s="62"/>
      <c r="Q10" s="61"/>
      <c r="R10" s="9"/>
      <c r="S10" s="30"/>
      <c r="T10" s="30"/>
      <c r="U10" s="7"/>
      <c r="V10" s="7"/>
      <c r="W10" s="30"/>
      <c r="X10" s="120" t="s">
        <v>5</v>
      </c>
      <c r="Y10" s="41">
        <v>3</v>
      </c>
      <c r="Z10" s="60">
        <f>RANK(W13,W9:W21,0)</f>
        <v>3</v>
      </c>
      <c r="AA10" s="140">
        <f>T11</f>
        <v>0</v>
      </c>
      <c r="AB10" s="147">
        <f>T12</f>
        <v>0</v>
      </c>
      <c r="AC10" s="146">
        <f>V13</f>
        <v>84</v>
      </c>
    </row>
    <row r="11" spans="1:30">
      <c r="A11" s="59" t="s">
        <v>97</v>
      </c>
      <c r="B11" s="58"/>
      <c r="C11" s="37">
        <f>I7</f>
        <v>9</v>
      </c>
      <c r="D11" s="9" t="str">
        <f>IF(C11="","","-")</f>
        <v>-</v>
      </c>
      <c r="E11" s="36">
        <f>G7</f>
        <v>21</v>
      </c>
      <c r="F11" s="9">
        <f>IF(C11="","",IF(C11&gt;E11,1,0))</f>
        <v>0</v>
      </c>
      <c r="G11" s="35"/>
      <c r="H11" s="34"/>
      <c r="I11" s="34"/>
      <c r="J11" s="33"/>
      <c r="K11" s="37">
        <v>5</v>
      </c>
      <c r="L11" s="9" t="str">
        <f>IF(K11="","","-")</f>
        <v>-</v>
      </c>
      <c r="M11" s="36">
        <v>21</v>
      </c>
      <c r="N11" s="9">
        <f>IF(K11="","",IF(K11&gt;M11,1,0))</f>
        <v>0</v>
      </c>
      <c r="O11" s="37"/>
      <c r="P11" s="9" t="str">
        <f>IF(O11="","","-")</f>
        <v/>
      </c>
      <c r="Q11" s="36"/>
      <c r="R11" s="9" t="str">
        <f>IF(O11="","",IF(O11&gt;Q11,1,0))</f>
        <v/>
      </c>
      <c r="S11" s="30" t="s">
        <v>8</v>
      </c>
      <c r="T11" s="30">
        <f>COUNTIF(C10:R10,"○")</f>
        <v>0</v>
      </c>
      <c r="U11" s="7" t="s">
        <v>0</v>
      </c>
      <c r="V11" s="7">
        <f>COUNTIF(C10:R10,"×")</f>
        <v>2</v>
      </c>
      <c r="W11" s="30"/>
      <c r="X11" s="123"/>
      <c r="Y11" s="28"/>
      <c r="Z11" s="56"/>
      <c r="AA11" s="140"/>
      <c r="AB11" s="139"/>
      <c r="AC11" s="138"/>
    </row>
    <row r="12" spans="1:30">
      <c r="A12" s="59" t="s">
        <v>26</v>
      </c>
      <c r="B12" s="58"/>
      <c r="C12" s="37">
        <f>I8</f>
        <v>10</v>
      </c>
      <c r="D12" s="9" t="str">
        <f>IF(C12="","","-")</f>
        <v>-</v>
      </c>
      <c r="E12" s="36">
        <f>G8</f>
        <v>21</v>
      </c>
      <c r="F12" s="9">
        <f>IF(C12="","",IF(C12&gt;E12,1,0))</f>
        <v>0</v>
      </c>
      <c r="G12" s="35"/>
      <c r="H12" s="34"/>
      <c r="I12" s="34"/>
      <c r="J12" s="33"/>
      <c r="K12" s="37">
        <v>5</v>
      </c>
      <c r="L12" s="9" t="str">
        <f>IF(K12="","","-")</f>
        <v>-</v>
      </c>
      <c r="M12" s="36">
        <v>21</v>
      </c>
      <c r="N12" s="9">
        <f>IF(K12="","",IF(K12&gt;M12,1,0))</f>
        <v>0</v>
      </c>
      <c r="O12" s="37"/>
      <c r="P12" s="9" t="str">
        <f>IF(O12="","","-")</f>
        <v/>
      </c>
      <c r="Q12" s="36"/>
      <c r="R12" s="9" t="str">
        <f>IF(O12="","",IF(O12&gt;Q12,1,0))</f>
        <v/>
      </c>
      <c r="S12" s="30" t="s">
        <v>3</v>
      </c>
      <c r="T12" s="30">
        <f>COUNTIF(F11:F13,1)+COUNTIF(J11:J13,1)+COUNTIF(N11:N13,1)+COUNTIF(R11:R13,1)</f>
        <v>0</v>
      </c>
      <c r="U12" s="7" t="s">
        <v>0</v>
      </c>
      <c r="V12" s="7">
        <f>COUNTIF(F11:F13,0)+COUNTIF(J11:J13,0)+COUNTIF(N11:N13,0)+COUNTIF(R11:R13,0)</f>
        <v>4</v>
      </c>
      <c r="W12" s="30"/>
      <c r="X12" s="123"/>
      <c r="Y12" s="28"/>
      <c r="Z12" s="56"/>
      <c r="AA12" s="140"/>
      <c r="AB12" s="139"/>
      <c r="AC12" s="138"/>
    </row>
    <row r="13" spans="1:30">
      <c r="A13" s="83"/>
      <c r="B13" s="82"/>
      <c r="C13" s="78" t="str">
        <f>IF(I9="","",I9)</f>
        <v/>
      </c>
      <c r="D13" s="76" t="str">
        <f>IF(C13="","","-")</f>
        <v/>
      </c>
      <c r="E13" s="77" t="str">
        <f>IF(G9="","",G9)</f>
        <v/>
      </c>
      <c r="F13" s="9" t="str">
        <f>IF(C13="","",IF(C13&gt;E13,1,0))</f>
        <v/>
      </c>
      <c r="G13" s="81"/>
      <c r="H13" s="80"/>
      <c r="I13" s="80"/>
      <c r="J13" s="79"/>
      <c r="K13" s="78"/>
      <c r="L13" s="9" t="str">
        <f>IF(K13="","","-")</f>
        <v/>
      </c>
      <c r="M13" s="77"/>
      <c r="N13" s="9" t="str">
        <f>IF(K13="","",IF(K13&gt;M13,1,0))</f>
        <v/>
      </c>
      <c r="O13" s="78"/>
      <c r="P13" s="76" t="str">
        <f>IF(O13="","","-")</f>
        <v/>
      </c>
      <c r="Q13" s="77"/>
      <c r="R13" s="9" t="str">
        <f>IF(O13="","",IF(O13&gt;Q13,1,0))</f>
        <v/>
      </c>
      <c r="S13" s="68" t="s">
        <v>1</v>
      </c>
      <c r="T13" s="68">
        <f>SUM(C11:C13)+SUM(G11:G13)+SUM(K11:K13)+SUM(O11:O13)</f>
        <v>29</v>
      </c>
      <c r="U13" s="69" t="s">
        <v>0</v>
      </c>
      <c r="V13" s="69">
        <f>SUM(E11:E13)+SUM(I11:I13)+SUM(M11:M13)+SUM(Q11:Q13)</f>
        <v>84</v>
      </c>
      <c r="W13" s="68">
        <f>T13-V13</f>
        <v>-55</v>
      </c>
      <c r="X13" s="89"/>
      <c r="Y13" s="66"/>
      <c r="Z13" s="65"/>
      <c r="AA13" s="155"/>
      <c r="AB13" s="154"/>
      <c r="AC13" s="153"/>
    </row>
    <row r="14" spans="1:30" ht="13.5" customHeight="1">
      <c r="A14" s="51"/>
      <c r="B14" s="64"/>
      <c r="C14" s="46" t="str">
        <f>IF(A15="","",IF(K6="○","×","○"))</f>
        <v>○</v>
      </c>
      <c r="D14" s="45"/>
      <c r="E14" s="44"/>
      <c r="F14" s="43"/>
      <c r="G14" s="46" t="str">
        <f>IF(A15="","",IF(K10="○","×","○"))</f>
        <v>○</v>
      </c>
      <c r="H14" s="45"/>
      <c r="I14" s="44"/>
      <c r="J14" s="43"/>
      <c r="K14" s="49"/>
      <c r="L14" s="48"/>
      <c r="M14" s="48"/>
      <c r="N14" s="47"/>
      <c r="O14" s="46" t="str">
        <f>IF(R15="","",IF(SUM(R15:R17)&gt;=2,"○","×"))</f>
        <v/>
      </c>
      <c r="P14" s="45"/>
      <c r="Q14" s="44"/>
      <c r="R14" s="43"/>
      <c r="S14" s="30"/>
      <c r="T14" s="30"/>
      <c r="U14" s="7"/>
      <c r="V14" s="7"/>
      <c r="W14" s="30"/>
      <c r="X14" s="120" t="s">
        <v>13</v>
      </c>
      <c r="Y14" s="41">
        <v>1</v>
      </c>
      <c r="Z14" s="60">
        <f>IF(C14="","",RANK(W17,W9:W21,0))</f>
        <v>1</v>
      </c>
      <c r="AA14" s="148">
        <f>T15</f>
        <v>2</v>
      </c>
      <c r="AB14" s="147">
        <f>T16</f>
        <v>4</v>
      </c>
      <c r="AC14" s="146">
        <f>V17</f>
        <v>27</v>
      </c>
    </row>
    <row r="15" spans="1:30">
      <c r="A15" s="59" t="s">
        <v>96</v>
      </c>
      <c r="B15" s="58"/>
      <c r="C15" s="37">
        <f>IF(A15="","",M7)</f>
        <v>21</v>
      </c>
      <c r="D15" s="9" t="str">
        <f>IF(C15="","","-")</f>
        <v>-</v>
      </c>
      <c r="E15" s="36">
        <f>IF(C15="","",K7)</f>
        <v>9</v>
      </c>
      <c r="F15" s="9">
        <f>IF(C15="","",IF(C15&gt;E15,1,0))</f>
        <v>1</v>
      </c>
      <c r="G15" s="37">
        <f>IF(A15="","",M11)</f>
        <v>21</v>
      </c>
      <c r="H15" s="9" t="str">
        <f>IF(G15="","","-")</f>
        <v>-</v>
      </c>
      <c r="I15" s="36">
        <f>IF(A15="","",K11)</f>
        <v>5</v>
      </c>
      <c r="J15" s="9">
        <f>IF(G15="","",IF(G15&gt;I15,1,0))</f>
        <v>1</v>
      </c>
      <c r="K15" s="35"/>
      <c r="L15" s="34"/>
      <c r="M15" s="34"/>
      <c r="N15" s="33"/>
      <c r="O15" s="37"/>
      <c r="P15" s="9" t="str">
        <f>IF(O15="","","-")</f>
        <v/>
      </c>
      <c r="Q15" s="36"/>
      <c r="R15" s="9" t="str">
        <f>IF(O15="","",IF(O15&gt;Q15,1,0))</f>
        <v/>
      </c>
      <c r="S15" s="30" t="s">
        <v>8</v>
      </c>
      <c r="T15" s="30">
        <f>IF(A15="","",COUNTIF(C14:R14,"○"))</f>
        <v>2</v>
      </c>
      <c r="U15" s="7" t="s">
        <v>0</v>
      </c>
      <c r="V15" s="7">
        <f>COUNTIF(C14:R14,"×")</f>
        <v>0</v>
      </c>
      <c r="W15" s="30"/>
      <c r="X15" s="123"/>
      <c r="Y15" s="28"/>
      <c r="Z15" s="56"/>
      <c r="AA15" s="140"/>
      <c r="AB15" s="139"/>
      <c r="AC15" s="138"/>
    </row>
    <row r="16" spans="1:30">
      <c r="A16" s="59" t="s">
        <v>18</v>
      </c>
      <c r="B16" s="58"/>
      <c r="C16" s="37">
        <f>IF(A15="","",M8)</f>
        <v>21</v>
      </c>
      <c r="D16" s="9" t="str">
        <f>IF(C16="","","-")</f>
        <v>-</v>
      </c>
      <c r="E16" s="36">
        <f>IF(C16="","",K8)</f>
        <v>8</v>
      </c>
      <c r="F16" s="9">
        <f>IF(C16="","",IF(C16&gt;E16,1,0))</f>
        <v>1</v>
      </c>
      <c r="G16" s="37">
        <f>IF(A15="","",M12)</f>
        <v>21</v>
      </c>
      <c r="H16" s="9" t="str">
        <f>IF(G16="","","-")</f>
        <v>-</v>
      </c>
      <c r="I16" s="36">
        <f>IF(A15="","",K12)</f>
        <v>5</v>
      </c>
      <c r="J16" s="9">
        <f>IF(G16="","",IF(G16&gt;I16,1,0))</f>
        <v>1</v>
      </c>
      <c r="K16" s="35"/>
      <c r="L16" s="34"/>
      <c r="M16" s="34"/>
      <c r="N16" s="33"/>
      <c r="O16" s="37"/>
      <c r="P16" s="9" t="str">
        <f>IF(O16="","","-")</f>
        <v/>
      </c>
      <c r="Q16" s="36"/>
      <c r="R16" s="9" t="str">
        <f>IF(O16="","",IF(O16&gt;Q16,1,0))</f>
        <v/>
      </c>
      <c r="S16" s="30" t="s">
        <v>3</v>
      </c>
      <c r="T16" s="30">
        <f>COUNTIF(F15:F17,1)+COUNTIF(J15:J17,1)+COUNTIF(N15:N17,1)+COUNTIF(R15:R17,1)</f>
        <v>4</v>
      </c>
      <c r="U16" s="7" t="s">
        <v>0</v>
      </c>
      <c r="V16" s="7">
        <f>COUNTIF(F15:F17,0)+COUNTIF(J15:J17,0)+COUNTIF(N15:N17,0)+COUNTIF(R15:R17,0)</f>
        <v>0</v>
      </c>
      <c r="W16" s="30"/>
      <c r="X16" s="123"/>
      <c r="Y16" s="28"/>
      <c r="Z16" s="56"/>
      <c r="AA16" s="140"/>
      <c r="AB16" s="139"/>
      <c r="AC16" s="138"/>
    </row>
    <row r="17" spans="1:29">
      <c r="A17" s="83"/>
      <c r="B17" s="82"/>
      <c r="C17" s="78" t="str">
        <f>IF(M9="","",M9)</f>
        <v/>
      </c>
      <c r="D17" s="76" t="str">
        <f>IF(C17="","","-")</f>
        <v/>
      </c>
      <c r="E17" s="77" t="str">
        <f>IF(K9="","",K9)</f>
        <v/>
      </c>
      <c r="F17" s="9" t="str">
        <f>IF(C17="","",IF(C17&gt;E17,1,0))</f>
        <v/>
      </c>
      <c r="G17" s="37" t="str">
        <f>IF(M13="","",M13)</f>
        <v/>
      </c>
      <c r="H17" s="76" t="str">
        <f>IF(G17="","","-")</f>
        <v/>
      </c>
      <c r="I17" s="36" t="str">
        <f>IF(K13="","",K13)</f>
        <v/>
      </c>
      <c r="J17" s="9" t="str">
        <f>IF(G17="","",IF(G17&gt;I17,1,0))</f>
        <v/>
      </c>
      <c r="K17" s="81"/>
      <c r="L17" s="80"/>
      <c r="M17" s="80"/>
      <c r="N17" s="79"/>
      <c r="O17" s="78"/>
      <c r="P17" s="9" t="str">
        <f>IF(O17="","","-")</f>
        <v/>
      </c>
      <c r="Q17" s="77"/>
      <c r="R17" s="9" t="str">
        <f>IF(O17="","",IF(O17&gt;Q17,1,0))</f>
        <v/>
      </c>
      <c r="S17" s="68" t="s">
        <v>1</v>
      </c>
      <c r="T17" s="68">
        <f>SUM(C15:C17)+SUM(G15:G17)+SUM(K15:K17)+SUM(O15:O17)</f>
        <v>84</v>
      </c>
      <c r="U17" s="69" t="s">
        <v>0</v>
      </c>
      <c r="V17" s="69">
        <f>SUM(E15:E17)+SUM(I15:I17)+SUM(M15:M17)+SUM(Q15:Q17)</f>
        <v>27</v>
      </c>
      <c r="W17" s="68">
        <f>IF(T15="","",T17-V17)</f>
        <v>57</v>
      </c>
      <c r="X17" s="89"/>
      <c r="Y17" s="66"/>
      <c r="Z17" s="65"/>
      <c r="AA17" s="155"/>
      <c r="AB17" s="154"/>
      <c r="AC17" s="153"/>
    </row>
    <row r="18" spans="1:29">
      <c r="A18" s="51"/>
      <c r="B18" s="64"/>
      <c r="C18" s="46" t="str">
        <f>IF(R7="","",IF(O6="○","×","○"))</f>
        <v/>
      </c>
      <c r="D18" s="45"/>
      <c r="E18" s="44"/>
      <c r="F18" s="43"/>
      <c r="G18" s="46" t="str">
        <f>IF(R11="","",IF(O10="○","×","○"))</f>
        <v/>
      </c>
      <c r="H18" s="45"/>
      <c r="I18" s="44"/>
      <c r="J18" s="43"/>
      <c r="K18" s="46" t="str">
        <f>IF(R15="","",IF(O14="○","×","○"))</f>
        <v/>
      </c>
      <c r="L18" s="45"/>
      <c r="M18" s="44"/>
      <c r="N18" s="43"/>
      <c r="O18" s="49"/>
      <c r="P18" s="48"/>
      <c r="Q18" s="48"/>
      <c r="R18" s="47"/>
      <c r="S18" s="30"/>
      <c r="T18" s="30"/>
      <c r="U18" s="7"/>
      <c r="V18" s="7"/>
      <c r="W18" s="30"/>
      <c r="X18" s="128"/>
      <c r="Y18" s="41"/>
      <c r="Z18" s="60" t="str">
        <f>IF(C18="","",RANK(W21,W9:W21,0))</f>
        <v/>
      </c>
      <c r="AA18" s="148" t="str">
        <f>T19</f>
        <v/>
      </c>
      <c r="AB18" s="147" t="str">
        <f>IF(T19="","",T20)</f>
        <v/>
      </c>
      <c r="AC18" s="146" t="str">
        <f>IF(T19="","",V21)</f>
        <v/>
      </c>
    </row>
    <row r="19" spans="1:29">
      <c r="A19" s="59"/>
      <c r="B19" s="58"/>
      <c r="C19" s="37" t="str">
        <f>IF(Q7="","",Q7)</f>
        <v/>
      </c>
      <c r="D19" s="9" t="str">
        <f>IF(C19="","","-")</f>
        <v/>
      </c>
      <c r="E19" s="36" t="str">
        <f>IF(C19="","",O7)</f>
        <v/>
      </c>
      <c r="F19" s="9" t="str">
        <f>IF(C19="","",IF(C19&gt;E19,1,0))</f>
        <v/>
      </c>
      <c r="G19" s="37" t="str">
        <f>IF(Q11="","",Q11)</f>
        <v/>
      </c>
      <c r="H19" s="9" t="str">
        <f>IF(G19="","","-")</f>
        <v/>
      </c>
      <c r="I19" s="36" t="str">
        <f>IF(G19="","",O11)</f>
        <v/>
      </c>
      <c r="J19" s="9" t="str">
        <f>IF(G19="","",IF(G19&gt;I19,1,0))</f>
        <v/>
      </c>
      <c r="K19" s="37" t="str">
        <f>IF(Q15="","",Q15)</f>
        <v/>
      </c>
      <c r="L19" s="9" t="str">
        <f>IF(K19="","","-")</f>
        <v/>
      </c>
      <c r="M19" s="36" t="str">
        <f>IF(K19="","",O15)</f>
        <v/>
      </c>
      <c r="N19" s="9" t="str">
        <f>IF(K19="","",IF(K19&gt;M19,1,0))</f>
        <v/>
      </c>
      <c r="O19" s="35"/>
      <c r="P19" s="34"/>
      <c r="Q19" s="34"/>
      <c r="R19" s="33"/>
      <c r="S19" s="30" t="s">
        <v>8</v>
      </c>
      <c r="T19" s="30" t="str">
        <f>IF(C18="","",COUNTIF(C18:R18,"○"))</f>
        <v/>
      </c>
      <c r="U19" s="7" t="s">
        <v>0</v>
      </c>
      <c r="V19" s="7" t="str">
        <f>IF(T19="","",COUNTIF(C18:R18,"×"))</f>
        <v/>
      </c>
      <c r="W19" s="30"/>
      <c r="X19" s="128"/>
      <c r="Y19" s="28"/>
      <c r="Z19" s="56"/>
      <c r="AA19" s="140"/>
      <c r="AB19" s="139"/>
      <c r="AC19" s="138"/>
    </row>
    <row r="20" spans="1:29">
      <c r="A20" s="59"/>
      <c r="B20" s="58"/>
      <c r="C20" s="37" t="str">
        <f>IF(Q8="","",Q8)</f>
        <v/>
      </c>
      <c r="D20" s="9" t="str">
        <f>IF(C20="","","-")</f>
        <v/>
      </c>
      <c r="E20" s="36" t="str">
        <f>IF(C20="","",O8)</f>
        <v/>
      </c>
      <c r="F20" s="9" t="str">
        <f>IF(C20="","",IF(C20&gt;E20,1,0))</f>
        <v/>
      </c>
      <c r="G20" s="37" t="str">
        <f>IF(Q12="","",Q12)</f>
        <v/>
      </c>
      <c r="H20" s="9" t="str">
        <f>IF(G20="","","-")</f>
        <v/>
      </c>
      <c r="I20" s="36" t="str">
        <f>IF(G20="","",O12)</f>
        <v/>
      </c>
      <c r="J20" s="9" t="str">
        <f>IF(G20="","",IF(G20&gt;I20,1,0))</f>
        <v/>
      </c>
      <c r="K20" s="37" t="str">
        <f>IF(Q16="","",Q16)</f>
        <v/>
      </c>
      <c r="L20" s="9" t="str">
        <f>IF(K20="","","-")</f>
        <v/>
      </c>
      <c r="M20" s="36" t="str">
        <f>IF(K20="","",O16)</f>
        <v/>
      </c>
      <c r="N20" s="9" t="str">
        <f>IF(K20="","",IF(K20&gt;M20,1,0))</f>
        <v/>
      </c>
      <c r="O20" s="35"/>
      <c r="P20" s="34"/>
      <c r="Q20" s="34"/>
      <c r="R20" s="33"/>
      <c r="S20" s="30" t="s">
        <v>3</v>
      </c>
      <c r="T20" s="30">
        <f>COUNTIF(F19:F21,1)+COUNTIF(J19:J21,1)+COUNTIF(N19:N21,1)+COUNTIF(R19:R21,1)</f>
        <v>0</v>
      </c>
      <c r="U20" s="7" t="s">
        <v>0</v>
      </c>
      <c r="V20" s="7">
        <f>COUNTIF(F19:F21,0)+COUNTIF(J19:J21,0)+COUNTIF(N19:N21,0)+COUNTIF(R19:R21,0)</f>
        <v>0</v>
      </c>
      <c r="W20" s="30"/>
      <c r="X20" s="128"/>
      <c r="Y20" s="28"/>
      <c r="Z20" s="56"/>
      <c r="AA20" s="140"/>
      <c r="AB20" s="139"/>
      <c r="AC20" s="138"/>
    </row>
    <row r="21" spans="1:29" ht="14.25" thickBot="1">
      <c r="A21" s="111"/>
      <c r="B21" s="110"/>
      <c r="C21" s="24" t="str">
        <f>IF(Q9="","",Q9)</f>
        <v/>
      </c>
      <c r="D21" s="22" t="str">
        <f>IF(C21="","","-")</f>
        <v/>
      </c>
      <c r="E21" s="23" t="str">
        <f>IF(C21="","",O9)</f>
        <v/>
      </c>
      <c r="F21" s="22" t="str">
        <f>IF(C21="","",IF(C21&gt;E21,1,0))</f>
        <v/>
      </c>
      <c r="G21" s="24" t="str">
        <f>IF(Q13="","",Q13)</f>
        <v/>
      </c>
      <c r="H21" s="22" t="str">
        <f>IF(G21="","","-")</f>
        <v/>
      </c>
      <c r="I21" s="23" t="str">
        <f>IF(G21="","",O13)</f>
        <v/>
      </c>
      <c r="J21" s="22" t="str">
        <f>IF(G21="","",IF(G21&gt;I21,1,0))</f>
        <v/>
      </c>
      <c r="K21" s="24" t="str">
        <f>IF(Q17="","",Q17)</f>
        <v/>
      </c>
      <c r="L21" s="22" t="str">
        <f>IF(K21="","","-")</f>
        <v/>
      </c>
      <c r="M21" s="23" t="str">
        <f>IF(K21="","",O17)</f>
        <v/>
      </c>
      <c r="N21" s="22" t="str">
        <f>IF(K21="","",IF(K21&gt;M21,1,0))</f>
        <v/>
      </c>
      <c r="O21" s="21"/>
      <c r="P21" s="20"/>
      <c r="Q21" s="20"/>
      <c r="R21" s="19"/>
      <c r="S21" s="14" t="s">
        <v>1</v>
      </c>
      <c r="T21" s="14">
        <f>SUM(C19:C21)+SUM(G19:G21)+SUM(K19:K21)+SUM(O19:O21)</f>
        <v>0</v>
      </c>
      <c r="U21" s="15" t="s">
        <v>0</v>
      </c>
      <c r="V21" s="15">
        <f>SUM(E19:E21)+SUM(I19:I21)+SUM(M19:M21)+SUM(Q19:Q21)</f>
        <v>0</v>
      </c>
      <c r="W21" s="14" t="str">
        <f>IF(T19="","",T21-V21)</f>
        <v/>
      </c>
      <c r="X21" s="127"/>
      <c r="Y21" s="12"/>
      <c r="Z21" s="65"/>
      <c r="AA21" s="132"/>
      <c r="AB21" s="131"/>
      <c r="AC21" s="130"/>
    </row>
    <row r="22" spans="1:29" ht="14.25" thickBot="1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29">
      <c r="A23" s="104" t="s">
        <v>17</v>
      </c>
      <c r="B23" s="97"/>
      <c r="C23" s="102" t="str">
        <f>A26</f>
        <v>夏目　朱理</v>
      </c>
      <c r="D23" s="101"/>
      <c r="E23" s="101"/>
      <c r="F23" s="103"/>
      <c r="G23" s="102" t="str">
        <f>A30</f>
        <v>堀口　桂吾</v>
      </c>
      <c r="H23" s="101"/>
      <c r="I23" s="101"/>
      <c r="J23" s="100"/>
      <c r="K23" s="102" t="str">
        <f>A34</f>
        <v>渡辺　太陽</v>
      </c>
      <c r="L23" s="101"/>
      <c r="M23" s="101"/>
      <c r="N23" s="100"/>
      <c r="O23" s="102" t="str">
        <f>IF(A38="","",A38)</f>
        <v>末井　優翔</v>
      </c>
      <c r="P23" s="101"/>
      <c r="Q23" s="101"/>
      <c r="R23" s="100"/>
      <c r="S23" s="99" t="s">
        <v>16</v>
      </c>
      <c r="T23" s="98"/>
      <c r="U23" s="98"/>
      <c r="V23" s="98"/>
      <c r="W23" s="97"/>
      <c r="X23" s="96" t="s">
        <v>15</v>
      </c>
      <c r="Y23" s="95" t="s">
        <v>14</v>
      </c>
      <c r="Z23" s="64" t="s">
        <v>14</v>
      </c>
      <c r="AA23" s="167" t="s">
        <v>91</v>
      </c>
      <c r="AB23" s="166" t="s">
        <v>90</v>
      </c>
      <c r="AC23" s="95" t="s">
        <v>89</v>
      </c>
    </row>
    <row r="24" spans="1:29">
      <c r="A24" s="83"/>
      <c r="B24" s="90"/>
      <c r="C24" s="93" t="str">
        <f>A27</f>
        <v>（永井ＢＣ）</v>
      </c>
      <c r="D24" s="92"/>
      <c r="E24" s="92"/>
      <c r="F24" s="94"/>
      <c r="G24" s="93" t="str">
        <f>A31</f>
        <v>（小松島Ｊｒ）</v>
      </c>
      <c r="H24" s="92"/>
      <c r="I24" s="92"/>
      <c r="J24" s="76"/>
      <c r="K24" s="93" t="str">
        <f>A35</f>
        <v>（Ｊｒスクール）</v>
      </c>
      <c r="L24" s="92"/>
      <c r="M24" s="92"/>
      <c r="N24" s="76"/>
      <c r="O24" s="63" t="str">
        <f>IF(A39="","",A39)</f>
        <v>（ミッキーズ）</v>
      </c>
      <c r="P24" s="62"/>
      <c r="Q24" s="62"/>
      <c r="R24" s="76"/>
      <c r="S24" s="91"/>
      <c r="T24" s="82"/>
      <c r="U24" s="82"/>
      <c r="V24" s="82"/>
      <c r="W24" s="90"/>
      <c r="X24" s="89"/>
      <c r="Y24" s="66"/>
      <c r="Z24" s="82"/>
      <c r="AA24" s="162"/>
      <c r="AB24" s="161"/>
      <c r="AC24" s="66"/>
    </row>
    <row r="25" spans="1:29">
      <c r="A25" s="51"/>
      <c r="B25" s="64"/>
      <c r="C25" s="49"/>
      <c r="D25" s="48"/>
      <c r="E25" s="48"/>
      <c r="F25" s="47"/>
      <c r="G25" s="46" t="str">
        <f>IF(SUM(J26:J28)&gt;=2,"○","×")</f>
        <v>○</v>
      </c>
      <c r="H25" s="45"/>
      <c r="I25" s="44"/>
      <c r="J25" s="43">
        <v>2</v>
      </c>
      <c r="K25" s="46" t="str">
        <f>IF(SUM(N26:N28)&gt;=2,"○","×")</f>
        <v>○</v>
      </c>
      <c r="L25" s="45"/>
      <c r="M25" s="44"/>
      <c r="N25" s="43">
        <v>7</v>
      </c>
      <c r="O25" s="46" t="str">
        <f>IF(R26="","",IF(SUM(R26:R28)&gt;=2,"○","×"))</f>
        <v>○</v>
      </c>
      <c r="P25" s="45"/>
      <c r="Q25" s="44"/>
      <c r="R25" s="43">
        <v>14</v>
      </c>
      <c r="S25" s="87"/>
      <c r="T25" s="87"/>
      <c r="U25" s="88"/>
      <c r="V25" s="88"/>
      <c r="W25" s="87"/>
      <c r="X25" s="120" t="s">
        <v>47</v>
      </c>
      <c r="Y25" s="41">
        <v>1</v>
      </c>
      <c r="Z25" s="60">
        <f>RANK(W28,W25:W40,0)</f>
        <v>1</v>
      </c>
      <c r="AA25" s="148">
        <f>T26</f>
        <v>3</v>
      </c>
      <c r="AB25" s="147">
        <f>T27</f>
        <v>6</v>
      </c>
      <c r="AC25" s="146">
        <f>V28</f>
        <v>53</v>
      </c>
    </row>
    <row r="26" spans="1:29">
      <c r="A26" s="59" t="s">
        <v>95</v>
      </c>
      <c r="B26" s="58"/>
      <c r="C26" s="35"/>
      <c r="D26" s="34"/>
      <c r="E26" s="34"/>
      <c r="F26" s="33"/>
      <c r="G26" s="32">
        <v>21</v>
      </c>
      <c r="H26" s="8" t="str">
        <f>IF(G26="","","-")</f>
        <v>-</v>
      </c>
      <c r="I26" s="31">
        <v>9</v>
      </c>
      <c r="J26" s="8">
        <f>IF(G26="","",IF(G26&gt;I26,1,0))</f>
        <v>1</v>
      </c>
      <c r="K26" s="32">
        <v>21</v>
      </c>
      <c r="L26" s="8" t="str">
        <f>IF(K26="","","-")</f>
        <v>-</v>
      </c>
      <c r="M26" s="31">
        <v>9</v>
      </c>
      <c r="N26" s="8">
        <f>IF(K26="","",IF(K26&gt;M26,1,0))</f>
        <v>1</v>
      </c>
      <c r="O26" s="32">
        <v>21</v>
      </c>
      <c r="P26" s="86" t="str">
        <f>IF(O26="","","-")</f>
        <v>-</v>
      </c>
      <c r="Q26" s="31">
        <v>12</v>
      </c>
      <c r="R26" s="8">
        <f>IF(O26="","",IF(O26&gt;Q26,1,0))</f>
        <v>1</v>
      </c>
      <c r="S26" s="85" t="s">
        <v>8</v>
      </c>
      <c r="T26" s="85">
        <f>COUNTIF(C25:R25,"○")</f>
        <v>3</v>
      </c>
      <c r="U26" s="84" t="s">
        <v>0</v>
      </c>
      <c r="V26" s="7">
        <f>COUNTIF(C25:R25,"×")</f>
        <v>0</v>
      </c>
      <c r="W26" s="30"/>
      <c r="X26" s="123"/>
      <c r="Y26" s="28"/>
      <c r="Z26" s="56"/>
      <c r="AA26" s="140"/>
      <c r="AB26" s="139"/>
      <c r="AC26" s="138"/>
    </row>
    <row r="27" spans="1:29">
      <c r="A27" s="59" t="s">
        <v>26</v>
      </c>
      <c r="B27" s="58"/>
      <c r="C27" s="35"/>
      <c r="D27" s="34"/>
      <c r="E27" s="34"/>
      <c r="F27" s="33"/>
      <c r="G27" s="32">
        <v>21</v>
      </c>
      <c r="H27" s="8" t="str">
        <f>IF(G27="","","-")</f>
        <v>-</v>
      </c>
      <c r="I27" s="31">
        <v>7</v>
      </c>
      <c r="J27" s="8">
        <f>IF(G27="","",IF(G27&gt;I27,1,0))</f>
        <v>1</v>
      </c>
      <c r="K27" s="32">
        <v>21</v>
      </c>
      <c r="L27" s="8" t="str">
        <f>IF(K27="","","-")</f>
        <v>-</v>
      </c>
      <c r="M27" s="31">
        <v>5</v>
      </c>
      <c r="N27" s="8">
        <f>IF(K27="","",IF(K27&gt;M27,1,0))</f>
        <v>1</v>
      </c>
      <c r="O27" s="32">
        <v>21</v>
      </c>
      <c r="P27" s="86" t="str">
        <f>IF(O27="","","-")</f>
        <v>-</v>
      </c>
      <c r="Q27" s="31">
        <v>11</v>
      </c>
      <c r="R27" s="8">
        <f>IF(O27="","",IF(O27&gt;Q27,1,0))</f>
        <v>1</v>
      </c>
      <c r="S27" s="85" t="s">
        <v>3</v>
      </c>
      <c r="T27" s="85">
        <f>COUNTIF(F26:F28,1)+COUNTIF(J26:J28,1)+COUNTIF(N26:N28,1)+COUNTIF(R26:R28,1)</f>
        <v>6</v>
      </c>
      <c r="U27" s="84" t="s">
        <v>0</v>
      </c>
      <c r="V27" s="7">
        <f>COUNTIF(F26:F28,0)+COUNTIF(J26:J28,0)+COUNTIF(N26:N28,0)+COUNTIF(R26:R28,0)</f>
        <v>0</v>
      </c>
      <c r="W27" s="30"/>
      <c r="X27" s="123"/>
      <c r="Y27" s="28"/>
      <c r="Z27" s="56"/>
      <c r="AA27" s="140"/>
      <c r="AB27" s="139"/>
      <c r="AC27" s="138"/>
    </row>
    <row r="28" spans="1:29">
      <c r="A28" s="83"/>
      <c r="B28" s="82"/>
      <c r="C28" s="81"/>
      <c r="D28" s="80"/>
      <c r="E28" s="80"/>
      <c r="F28" s="79"/>
      <c r="G28" s="75"/>
      <c r="H28" s="72" t="str">
        <f>IF(G28="","","-")</f>
        <v/>
      </c>
      <c r="I28" s="73"/>
      <c r="J28" s="72" t="str">
        <f>IF(G28="","",IF(G28&gt;I28,1,0))</f>
        <v/>
      </c>
      <c r="K28" s="75"/>
      <c r="L28" s="72" t="str">
        <f>IF(K28="","","-")</f>
        <v/>
      </c>
      <c r="M28" s="73"/>
      <c r="N28" s="72" t="str">
        <f>IF(K28="","",IF(K28&gt;M28,1,0))</f>
        <v/>
      </c>
      <c r="O28" s="75"/>
      <c r="P28" s="74" t="str">
        <f>IF(O28="","","-")</f>
        <v/>
      </c>
      <c r="Q28" s="73"/>
      <c r="R28" s="72" t="str">
        <f>IF(O28="","",IF(O28&gt;Q28,1,0))</f>
        <v/>
      </c>
      <c r="S28" s="71" t="s">
        <v>1</v>
      </c>
      <c r="T28" s="71">
        <f>SUM(C26:C28)+SUM(G26:G28)+SUM(K26:K28)+SUM(O26:O28)</f>
        <v>126</v>
      </c>
      <c r="U28" s="70" t="s">
        <v>0</v>
      </c>
      <c r="V28" s="69">
        <f>SUM(E26:E28)+SUM(I26:I28)+SUM(M26:M28)+SUM(Q26:Q28)</f>
        <v>53</v>
      </c>
      <c r="W28" s="68">
        <f>T28-V28</f>
        <v>73</v>
      </c>
      <c r="X28" s="89"/>
      <c r="Y28" s="66"/>
      <c r="Z28" s="65"/>
      <c r="AA28" s="155"/>
      <c r="AB28" s="154"/>
      <c r="AC28" s="153"/>
    </row>
    <row r="29" spans="1:29">
      <c r="A29" s="51"/>
      <c r="B29" s="64"/>
      <c r="C29" s="63" t="str">
        <f>IF(G25="○","×","○")</f>
        <v>×</v>
      </c>
      <c r="D29" s="62"/>
      <c r="E29" s="61"/>
      <c r="F29" s="9"/>
      <c r="G29" s="35"/>
      <c r="H29" s="34"/>
      <c r="I29" s="34"/>
      <c r="J29" s="33"/>
      <c r="K29" s="63" t="str">
        <f>IF(SUM(N30:N32)&gt;=2,"○","×")</f>
        <v>○</v>
      </c>
      <c r="L29" s="62"/>
      <c r="M29" s="61"/>
      <c r="N29" s="9">
        <v>12</v>
      </c>
      <c r="O29" s="63" t="str">
        <f>IF(R30="","",IF(SUM(R30:R32)&gt;=2,"○","×"))</f>
        <v>○</v>
      </c>
      <c r="P29" s="62"/>
      <c r="Q29" s="61"/>
      <c r="R29" s="9">
        <v>9</v>
      </c>
      <c r="S29" s="30"/>
      <c r="T29" s="30"/>
      <c r="U29" s="7"/>
      <c r="V29" s="7"/>
      <c r="W29" s="30"/>
      <c r="X29" s="120" t="s">
        <v>42</v>
      </c>
      <c r="Y29" s="41">
        <v>2</v>
      </c>
      <c r="Z29" s="60">
        <f>RANK(W32,W28:W40,0)</f>
        <v>2</v>
      </c>
      <c r="AA29" s="140">
        <f>T30</f>
        <v>2</v>
      </c>
      <c r="AB29" s="147">
        <f>T31</f>
        <v>4</v>
      </c>
      <c r="AC29" s="146">
        <f>V32</f>
        <v>133</v>
      </c>
    </row>
    <row r="30" spans="1:29">
      <c r="A30" s="59" t="s">
        <v>94</v>
      </c>
      <c r="B30" s="58"/>
      <c r="C30" s="32">
        <f>I26</f>
        <v>9</v>
      </c>
      <c r="D30" s="8" t="str">
        <f>IF(C30="","","-")</f>
        <v>-</v>
      </c>
      <c r="E30" s="31">
        <f>G26</f>
        <v>21</v>
      </c>
      <c r="F30" s="8">
        <f>IF(C30="","",IF(C30&gt;E30,1,0))</f>
        <v>0</v>
      </c>
      <c r="G30" s="35"/>
      <c r="H30" s="34"/>
      <c r="I30" s="34"/>
      <c r="J30" s="33"/>
      <c r="K30" s="32">
        <v>21</v>
      </c>
      <c r="L30" s="8" t="str">
        <f>IF(K30="","","-")</f>
        <v>-</v>
      </c>
      <c r="M30" s="31">
        <v>14</v>
      </c>
      <c r="N30" s="8">
        <f>IF(K30="","",IF(K30&gt;M30,1,0))</f>
        <v>1</v>
      </c>
      <c r="O30" s="32">
        <v>21</v>
      </c>
      <c r="P30" s="8" t="str">
        <f>IF(O30="","","-")</f>
        <v>-</v>
      </c>
      <c r="Q30" s="31">
        <v>19</v>
      </c>
      <c r="R30" s="8">
        <f>IF(O30="","",IF(O30&gt;Q30,1,0))</f>
        <v>1</v>
      </c>
      <c r="S30" s="30" t="s">
        <v>8</v>
      </c>
      <c r="T30" s="30">
        <f>COUNTIF(C29:R29,"○")</f>
        <v>2</v>
      </c>
      <c r="U30" s="7" t="s">
        <v>0</v>
      </c>
      <c r="V30" s="7">
        <f>COUNTIF(C29:R29,"×")</f>
        <v>1</v>
      </c>
      <c r="W30" s="30"/>
      <c r="X30" s="123"/>
      <c r="Y30" s="28"/>
      <c r="Z30" s="56"/>
      <c r="AA30" s="140"/>
      <c r="AB30" s="139"/>
      <c r="AC30" s="138"/>
    </row>
    <row r="31" spans="1:29">
      <c r="A31" s="59" t="s">
        <v>7</v>
      </c>
      <c r="B31" s="58"/>
      <c r="C31" s="32">
        <f>I27</f>
        <v>7</v>
      </c>
      <c r="D31" s="8" t="str">
        <f>IF(C31="","","-")</f>
        <v>-</v>
      </c>
      <c r="E31" s="31">
        <f>G27</f>
        <v>21</v>
      </c>
      <c r="F31" s="8">
        <f>IF(C31="","",IF(C31&gt;E31,1,0))</f>
        <v>0</v>
      </c>
      <c r="G31" s="35"/>
      <c r="H31" s="34"/>
      <c r="I31" s="34"/>
      <c r="J31" s="33"/>
      <c r="K31" s="32">
        <v>23</v>
      </c>
      <c r="L31" s="8" t="str">
        <f>IF(K31="","","-")</f>
        <v>-</v>
      </c>
      <c r="M31" s="31">
        <v>21</v>
      </c>
      <c r="N31" s="8">
        <f>IF(K31="","",IF(K31&gt;M31,1,0))</f>
        <v>1</v>
      </c>
      <c r="O31" s="32">
        <v>18</v>
      </c>
      <c r="P31" s="8" t="str">
        <f>IF(O31="","","-")</f>
        <v>-</v>
      </c>
      <c r="Q31" s="31">
        <v>21</v>
      </c>
      <c r="R31" s="8">
        <f>IF(O31="","",IF(O31&gt;Q31,1,0))</f>
        <v>0</v>
      </c>
      <c r="S31" s="30" t="s">
        <v>3</v>
      </c>
      <c r="T31" s="30">
        <f>COUNTIF(F30:F32,1)+COUNTIF(J30:J32,1)+COUNTIF(N30:N32,1)+COUNTIF(R30:R32,1)</f>
        <v>4</v>
      </c>
      <c r="U31" s="7" t="s">
        <v>0</v>
      </c>
      <c r="V31" s="7">
        <f>COUNTIF(F30:F32,0)+COUNTIF(J30:J32,0)+COUNTIF(N30:N32,0)+COUNTIF(R30:R32,0)</f>
        <v>3</v>
      </c>
      <c r="W31" s="30"/>
      <c r="X31" s="123"/>
      <c r="Y31" s="28"/>
      <c r="Z31" s="56"/>
      <c r="AA31" s="140"/>
      <c r="AB31" s="139"/>
      <c r="AC31" s="138"/>
    </row>
    <row r="32" spans="1:29">
      <c r="A32" s="83"/>
      <c r="B32" s="82"/>
      <c r="C32" s="75" t="str">
        <f>IF(I28="","",I28)</f>
        <v/>
      </c>
      <c r="D32" s="72" t="str">
        <f>IF(C32="","","-")</f>
        <v/>
      </c>
      <c r="E32" s="73" t="str">
        <f>IF(G28="","",G28)</f>
        <v/>
      </c>
      <c r="F32" s="8" t="str">
        <f>IF(C32="","",IF(C32&gt;E32,1,0))</f>
        <v/>
      </c>
      <c r="G32" s="81"/>
      <c r="H32" s="80"/>
      <c r="I32" s="80"/>
      <c r="J32" s="79"/>
      <c r="K32" s="75"/>
      <c r="L32" s="8" t="str">
        <f>IF(K32="","","-")</f>
        <v/>
      </c>
      <c r="M32" s="73"/>
      <c r="N32" s="8" t="str">
        <f>IF(K32="","",IF(K32&gt;M32,1,0))</f>
        <v/>
      </c>
      <c r="O32" s="75">
        <v>21</v>
      </c>
      <c r="P32" s="72" t="str">
        <f>IF(O32="","","-")</f>
        <v>-</v>
      </c>
      <c r="Q32" s="73">
        <v>16</v>
      </c>
      <c r="R32" s="8">
        <f>IF(O32="","",IF(O32&gt;Q32,1,0))</f>
        <v>1</v>
      </c>
      <c r="S32" s="68" t="s">
        <v>1</v>
      </c>
      <c r="T32" s="68">
        <f>SUM(C30:C32)+SUM(G30:G32)+SUM(K30:K32)+SUM(O30:O32)</f>
        <v>120</v>
      </c>
      <c r="U32" s="69" t="s">
        <v>0</v>
      </c>
      <c r="V32" s="69">
        <f>SUM(E30:E32)+SUM(I30:I32)+SUM(M30:M32)+SUM(Q30:Q32)</f>
        <v>133</v>
      </c>
      <c r="W32" s="68">
        <f>T32-V32</f>
        <v>-13</v>
      </c>
      <c r="X32" s="89"/>
      <c r="Y32" s="66"/>
      <c r="Z32" s="65"/>
      <c r="AA32" s="155"/>
      <c r="AB32" s="154"/>
      <c r="AC32" s="153"/>
    </row>
    <row r="33" spans="1:29">
      <c r="A33" s="51"/>
      <c r="B33" s="64"/>
      <c r="C33" s="46" t="str">
        <f>IF(A34="","",IF(K25="○","×","○"))</f>
        <v>×</v>
      </c>
      <c r="D33" s="45"/>
      <c r="E33" s="44"/>
      <c r="F33" s="43"/>
      <c r="G33" s="46" t="str">
        <f>IF(A34="","",IF(K29="○","×","○"))</f>
        <v>×</v>
      </c>
      <c r="H33" s="45"/>
      <c r="I33" s="44"/>
      <c r="J33" s="43"/>
      <c r="K33" s="49"/>
      <c r="L33" s="48"/>
      <c r="M33" s="48"/>
      <c r="N33" s="47"/>
      <c r="O33" s="46" t="str">
        <f>IF(R34="","",IF(SUM(R34:R36)&gt;=2,"○","×"))</f>
        <v>○</v>
      </c>
      <c r="P33" s="45"/>
      <c r="Q33" s="44"/>
      <c r="R33" s="43">
        <v>4</v>
      </c>
      <c r="S33" s="30"/>
      <c r="T33" s="30"/>
      <c r="U33" s="7"/>
      <c r="V33" s="7"/>
      <c r="W33" s="30"/>
      <c r="X33" s="120" t="s">
        <v>40</v>
      </c>
      <c r="Y33" s="41">
        <v>3</v>
      </c>
      <c r="Z33" s="60">
        <f>IF(C33="","",RANK(W36,W28:W40,0))</f>
        <v>4</v>
      </c>
      <c r="AA33" s="148">
        <f>T34</f>
        <v>1</v>
      </c>
      <c r="AB33" s="147">
        <f>T35</f>
        <v>2</v>
      </c>
      <c r="AC33" s="146">
        <f>V36</f>
        <v>143</v>
      </c>
    </row>
    <row r="34" spans="1:29">
      <c r="A34" s="59" t="s">
        <v>93</v>
      </c>
      <c r="B34" s="58"/>
      <c r="C34" s="32">
        <f>IF(A34="","",M26)</f>
        <v>9</v>
      </c>
      <c r="D34" s="8" t="str">
        <f>IF(C34="","","-")</f>
        <v>-</v>
      </c>
      <c r="E34" s="31">
        <f>IF(C34="","",K26)</f>
        <v>21</v>
      </c>
      <c r="F34" s="8">
        <f>IF(C34="","",IF(C34&gt;E34,1,0))</f>
        <v>0</v>
      </c>
      <c r="G34" s="32">
        <f>IF(A34="","",M30)</f>
        <v>14</v>
      </c>
      <c r="H34" s="8" t="str">
        <f>IF(G34="","","-")</f>
        <v>-</v>
      </c>
      <c r="I34" s="31">
        <f>IF(A34="","",K30)</f>
        <v>21</v>
      </c>
      <c r="J34" s="8">
        <f>IF(G34="","",IF(G34&gt;I34,1,0))</f>
        <v>0</v>
      </c>
      <c r="K34" s="35"/>
      <c r="L34" s="34"/>
      <c r="M34" s="34"/>
      <c r="N34" s="33"/>
      <c r="O34" s="32">
        <v>21</v>
      </c>
      <c r="P34" s="8" t="str">
        <f>IF(O34="","","-")</f>
        <v>-</v>
      </c>
      <c r="Q34" s="31">
        <v>17</v>
      </c>
      <c r="R34" s="8">
        <f>IF(O34="","",IF(O34&gt;Q34,1,0))</f>
        <v>1</v>
      </c>
      <c r="S34" s="30" t="s">
        <v>8</v>
      </c>
      <c r="T34" s="30">
        <f>IF(A34="","",COUNTIF(C33:R33,"○"))</f>
        <v>1</v>
      </c>
      <c r="U34" s="7" t="s">
        <v>0</v>
      </c>
      <c r="V34" s="7">
        <f>COUNTIF(C33:R33,"×")</f>
        <v>2</v>
      </c>
      <c r="W34" s="30"/>
      <c r="X34" s="123"/>
      <c r="Y34" s="28"/>
      <c r="Z34" s="56"/>
      <c r="AA34" s="140"/>
      <c r="AB34" s="139"/>
      <c r="AC34" s="138"/>
    </row>
    <row r="35" spans="1:29">
      <c r="A35" s="59" t="s">
        <v>18</v>
      </c>
      <c r="B35" s="58"/>
      <c r="C35" s="32">
        <f>IF(A34="","",M27)</f>
        <v>5</v>
      </c>
      <c r="D35" s="8" t="str">
        <f>IF(C35="","","-")</f>
        <v>-</v>
      </c>
      <c r="E35" s="31">
        <f>IF(C35="","",K27)</f>
        <v>21</v>
      </c>
      <c r="F35" s="8">
        <f>IF(C35="","",IF(C35&gt;E35,1,0))</f>
        <v>0</v>
      </c>
      <c r="G35" s="32">
        <f>IF(A34="","",M31)</f>
        <v>21</v>
      </c>
      <c r="H35" s="8" t="str">
        <f>IF(G35="","","-")</f>
        <v>-</v>
      </c>
      <c r="I35" s="31">
        <f>IF(A34="","",K31)</f>
        <v>23</v>
      </c>
      <c r="J35" s="8">
        <f>IF(G35="","",IF(G35&gt;I35,1,0))</f>
        <v>0</v>
      </c>
      <c r="K35" s="35"/>
      <c r="L35" s="34"/>
      <c r="M35" s="34"/>
      <c r="N35" s="33"/>
      <c r="O35" s="32">
        <v>13</v>
      </c>
      <c r="P35" s="8" t="str">
        <f>IF(O35="","","-")</f>
        <v>-</v>
      </c>
      <c r="Q35" s="31">
        <v>21</v>
      </c>
      <c r="R35" s="8">
        <f>IF(O35="","",IF(O35&gt;Q35,1,0))</f>
        <v>0</v>
      </c>
      <c r="S35" s="30" t="s">
        <v>3</v>
      </c>
      <c r="T35" s="30">
        <f>COUNTIF(F34:F36,1)+COUNTIF(J34:J36,1)+COUNTIF(N34:N36,1)+COUNTIF(R34:R36,1)</f>
        <v>2</v>
      </c>
      <c r="U35" s="7" t="s">
        <v>0</v>
      </c>
      <c r="V35" s="7">
        <f>COUNTIF(F34:F36,0)+COUNTIF(J34:J36,0)+COUNTIF(N34:N36,0)+COUNTIF(R34:R36,0)</f>
        <v>5</v>
      </c>
      <c r="W35" s="30"/>
      <c r="X35" s="123"/>
      <c r="Y35" s="28"/>
      <c r="Z35" s="56"/>
      <c r="AA35" s="140"/>
      <c r="AB35" s="139"/>
      <c r="AC35" s="138"/>
    </row>
    <row r="36" spans="1:29">
      <c r="A36" s="83"/>
      <c r="B36" s="82"/>
      <c r="C36" s="75" t="str">
        <f>IF(M28="","",M28)</f>
        <v/>
      </c>
      <c r="D36" s="72" t="str">
        <f>IF(C36="","","-")</f>
        <v/>
      </c>
      <c r="E36" s="73" t="str">
        <f>IF(K28="","",K28)</f>
        <v/>
      </c>
      <c r="F36" s="8" t="str">
        <f>IF(C36="","",IF(C36&gt;E36,1,0))</f>
        <v/>
      </c>
      <c r="G36" s="32" t="str">
        <f>IF(M32="","",M32)</f>
        <v/>
      </c>
      <c r="H36" s="72" t="str">
        <f>IF(G36="","","-")</f>
        <v/>
      </c>
      <c r="I36" s="31" t="str">
        <f>IF(K32="","",K32)</f>
        <v/>
      </c>
      <c r="J36" s="8" t="str">
        <f>IF(G36="","",IF(G36&gt;I36,1,0))</f>
        <v/>
      </c>
      <c r="K36" s="81"/>
      <c r="L36" s="80"/>
      <c r="M36" s="80"/>
      <c r="N36" s="79"/>
      <c r="O36" s="75">
        <v>21</v>
      </c>
      <c r="P36" s="8" t="str">
        <f>IF(O36="","","-")</f>
        <v>-</v>
      </c>
      <c r="Q36" s="73">
        <v>19</v>
      </c>
      <c r="R36" s="8">
        <f>IF(O36="","",IF(O36&gt;Q36,1,0))</f>
        <v>1</v>
      </c>
      <c r="S36" s="68" t="s">
        <v>1</v>
      </c>
      <c r="T36" s="68">
        <f>SUM(C34:C36)+SUM(G34:G36)+SUM(K34:K36)+SUM(O34:O36)</f>
        <v>104</v>
      </c>
      <c r="U36" s="69" t="s">
        <v>0</v>
      </c>
      <c r="V36" s="69">
        <f>SUM(E34:E36)+SUM(I34:I36)+SUM(M34:M36)+SUM(Q34:Q36)</f>
        <v>143</v>
      </c>
      <c r="W36" s="68">
        <f>IF(T34="","",T36-V36)</f>
        <v>-39</v>
      </c>
      <c r="X36" s="89"/>
      <c r="Y36" s="66"/>
      <c r="Z36" s="65"/>
      <c r="AA36" s="155"/>
      <c r="AB36" s="154"/>
      <c r="AC36" s="153"/>
    </row>
    <row r="37" spans="1:29">
      <c r="A37" s="51"/>
      <c r="B37" s="64"/>
      <c r="C37" s="46" t="str">
        <f>IF(R26="","",IF(O25="○","×","○"))</f>
        <v>×</v>
      </c>
      <c r="D37" s="45"/>
      <c r="E37" s="44"/>
      <c r="F37" s="43"/>
      <c r="G37" s="46" t="str">
        <f>IF(R30="","",IF(O29="○","×","○"))</f>
        <v>×</v>
      </c>
      <c r="H37" s="45"/>
      <c r="I37" s="44"/>
      <c r="J37" s="43"/>
      <c r="K37" s="46" t="str">
        <f>IF(R34="","",IF(O33="○","×","○"))</f>
        <v>×</v>
      </c>
      <c r="L37" s="45"/>
      <c r="M37" s="44"/>
      <c r="N37" s="43"/>
      <c r="O37" s="49"/>
      <c r="P37" s="48"/>
      <c r="Q37" s="48"/>
      <c r="R37" s="47"/>
      <c r="S37" s="30"/>
      <c r="T37" s="30"/>
      <c r="U37" s="7"/>
      <c r="V37" s="7"/>
      <c r="W37" s="30"/>
      <c r="X37" s="120" t="s">
        <v>45</v>
      </c>
      <c r="Y37" s="41">
        <v>4</v>
      </c>
      <c r="Z37" s="60">
        <f>IF(C37="","",RANK(W40,W28:W40,0))</f>
        <v>3</v>
      </c>
      <c r="AA37" s="148">
        <f>T38</f>
        <v>0</v>
      </c>
      <c r="AB37" s="147">
        <f>IF(T38="","",T39)</f>
        <v>2</v>
      </c>
      <c r="AC37" s="146">
        <f>IF(T38="","",V40)</f>
        <v>157</v>
      </c>
    </row>
    <row r="38" spans="1:29">
      <c r="A38" s="59" t="s">
        <v>92</v>
      </c>
      <c r="B38" s="58"/>
      <c r="C38" s="32">
        <f>IF(Q26="","",Q26)</f>
        <v>12</v>
      </c>
      <c r="D38" s="8" t="str">
        <f>IF(C38="","","-")</f>
        <v>-</v>
      </c>
      <c r="E38" s="31">
        <f>IF(C38="","",O26)</f>
        <v>21</v>
      </c>
      <c r="F38" s="8">
        <f>IF(C38="","",IF(C38&gt;E38,1,0))</f>
        <v>0</v>
      </c>
      <c r="G38" s="32">
        <f>IF(Q30="","",Q30)</f>
        <v>19</v>
      </c>
      <c r="H38" s="8" t="str">
        <f>IF(G38="","","-")</f>
        <v>-</v>
      </c>
      <c r="I38" s="31">
        <f>IF(G38="","",O30)</f>
        <v>21</v>
      </c>
      <c r="J38" s="8">
        <f>IF(G38="","",IF(G38&gt;I38,1,0))</f>
        <v>0</v>
      </c>
      <c r="K38" s="32">
        <f>IF(Q34="","",Q34)</f>
        <v>17</v>
      </c>
      <c r="L38" s="8" t="str">
        <f>IF(K38="","","-")</f>
        <v>-</v>
      </c>
      <c r="M38" s="31">
        <f>IF(K38="","",O34)</f>
        <v>21</v>
      </c>
      <c r="N38" s="8">
        <f>IF(K38="","",IF(K38&gt;M38,1,0))</f>
        <v>0</v>
      </c>
      <c r="O38" s="35"/>
      <c r="P38" s="34"/>
      <c r="Q38" s="34"/>
      <c r="R38" s="33"/>
      <c r="S38" s="30" t="s">
        <v>8</v>
      </c>
      <c r="T38" s="30">
        <f>IF(C37="","",COUNTIF(C37:R37,"○"))</f>
        <v>0</v>
      </c>
      <c r="U38" s="7" t="s">
        <v>0</v>
      </c>
      <c r="V38" s="7">
        <f>IF(T38="","",COUNTIF(C37:R37,"×"))</f>
        <v>3</v>
      </c>
      <c r="W38" s="30"/>
      <c r="X38" s="123"/>
      <c r="Y38" s="28"/>
      <c r="Z38" s="56"/>
      <c r="AA38" s="140"/>
      <c r="AB38" s="139"/>
      <c r="AC38" s="138"/>
    </row>
    <row r="39" spans="1:29">
      <c r="A39" s="59" t="s">
        <v>34</v>
      </c>
      <c r="B39" s="58"/>
      <c r="C39" s="32">
        <f>IF(Q27="","",Q27)</f>
        <v>11</v>
      </c>
      <c r="D39" s="8" t="str">
        <f>IF(C39="","","-")</f>
        <v>-</v>
      </c>
      <c r="E39" s="31">
        <f>IF(C39="","",O27)</f>
        <v>21</v>
      </c>
      <c r="F39" s="8">
        <f>IF(C39="","",IF(C39&gt;E39,1,0))</f>
        <v>0</v>
      </c>
      <c r="G39" s="32">
        <f>IF(Q31="","",Q31)</f>
        <v>21</v>
      </c>
      <c r="H39" s="8" t="str">
        <f>IF(G39="","","-")</f>
        <v>-</v>
      </c>
      <c r="I39" s="31">
        <f>IF(G39="","",O31)</f>
        <v>18</v>
      </c>
      <c r="J39" s="8">
        <f>IF(G39="","",IF(G39&gt;I39,1,0))</f>
        <v>1</v>
      </c>
      <c r="K39" s="32">
        <f>IF(Q35="","",Q35)</f>
        <v>21</v>
      </c>
      <c r="L39" s="8" t="str">
        <f>IF(K39="","","-")</f>
        <v>-</v>
      </c>
      <c r="M39" s="31">
        <f>IF(K39="","",O35)</f>
        <v>13</v>
      </c>
      <c r="N39" s="8">
        <f>IF(K39="","",IF(K39&gt;M39,1,0))</f>
        <v>1</v>
      </c>
      <c r="O39" s="35"/>
      <c r="P39" s="34"/>
      <c r="Q39" s="34"/>
      <c r="R39" s="33"/>
      <c r="S39" s="30" t="s">
        <v>3</v>
      </c>
      <c r="T39" s="30">
        <f>COUNTIF(F38:F40,1)+COUNTIF(J38:J40,1)+COUNTIF(N38:N40,1)+COUNTIF(R38:R40,1)</f>
        <v>2</v>
      </c>
      <c r="U39" s="7" t="s">
        <v>0</v>
      </c>
      <c r="V39" s="7">
        <f>COUNTIF(F38:F40,0)+COUNTIF(J38:J40,0)+COUNTIF(N38:N40,0)+COUNTIF(R38:R40,0)</f>
        <v>6</v>
      </c>
      <c r="W39" s="30"/>
      <c r="X39" s="123"/>
      <c r="Y39" s="28"/>
      <c r="Z39" s="56"/>
      <c r="AA39" s="140"/>
      <c r="AB39" s="139"/>
      <c r="AC39" s="138"/>
    </row>
    <row r="40" spans="1:29" ht="14.25" thickBot="1">
      <c r="A40" s="111"/>
      <c r="B40" s="110"/>
      <c r="C40" s="18" t="str">
        <f>IF(Q28="","",Q28)</f>
        <v/>
      </c>
      <c r="D40" s="16" t="str">
        <f>IF(C40="","","-")</f>
        <v/>
      </c>
      <c r="E40" s="17" t="str">
        <f>IF(C40="","",O28)</f>
        <v/>
      </c>
      <c r="F40" s="16" t="str">
        <f>IF(C40="","",IF(C40&gt;E40,1,0))</f>
        <v/>
      </c>
      <c r="G40" s="18">
        <f>IF(Q32="","",Q32)</f>
        <v>16</v>
      </c>
      <c r="H40" s="16" t="str">
        <f>IF(G40="","","-")</f>
        <v>-</v>
      </c>
      <c r="I40" s="17">
        <f>IF(G40="","",O32)</f>
        <v>21</v>
      </c>
      <c r="J40" s="16">
        <f>IF(G40="","",IF(G40&gt;I40,1,0))</f>
        <v>0</v>
      </c>
      <c r="K40" s="18">
        <f>IF(Q36="","",Q36)</f>
        <v>19</v>
      </c>
      <c r="L40" s="16" t="str">
        <f>IF(K40="","","-")</f>
        <v>-</v>
      </c>
      <c r="M40" s="17">
        <f>IF(K40="","",O36)</f>
        <v>21</v>
      </c>
      <c r="N40" s="16">
        <f>IF(K40="","",IF(K40&gt;M40,1,0))</f>
        <v>0</v>
      </c>
      <c r="O40" s="21"/>
      <c r="P40" s="20"/>
      <c r="Q40" s="20"/>
      <c r="R40" s="19"/>
      <c r="S40" s="14" t="s">
        <v>1</v>
      </c>
      <c r="T40" s="14">
        <f>SUM(C38:C40)+SUM(G38:G40)+SUM(K38:K40)+SUM(O38:O40)</f>
        <v>136</v>
      </c>
      <c r="U40" s="15" t="s">
        <v>0</v>
      </c>
      <c r="V40" s="15">
        <f>SUM(E38:E40)+SUM(I38:I40)+SUM(M38:M40)+SUM(Q38:Q40)</f>
        <v>157</v>
      </c>
      <c r="W40" s="14">
        <f>IF(T38="","",T40-V40)</f>
        <v>-21</v>
      </c>
      <c r="X40" s="125"/>
      <c r="Y40" s="12"/>
      <c r="Z40" s="65"/>
      <c r="AA40" s="132"/>
      <c r="AB40" s="131"/>
      <c r="AC40" s="130"/>
    </row>
    <row r="41" spans="1:29" ht="14.25" thickBot="1"/>
    <row r="42" spans="1:29">
      <c r="A42" s="104" t="s">
        <v>54</v>
      </c>
      <c r="B42" s="168"/>
      <c r="C42" s="102" t="str">
        <f>A45</f>
        <v>吉岡　壮馬</v>
      </c>
      <c r="D42" s="169"/>
      <c r="E42" s="169"/>
      <c r="F42" s="168"/>
      <c r="G42" s="102" t="str">
        <f>A49</f>
        <v>黒瀬　雅人</v>
      </c>
      <c r="H42" s="169"/>
      <c r="I42" s="169"/>
      <c r="J42" s="100"/>
      <c r="K42" s="102" t="str">
        <f>A53</f>
        <v>木村　比呂</v>
      </c>
      <c r="L42" s="169"/>
      <c r="M42" s="169"/>
      <c r="N42" s="100"/>
      <c r="O42" s="102" t="str">
        <f>IF(A57="","",A57)</f>
        <v>光本　翔</v>
      </c>
      <c r="P42" s="169"/>
      <c r="Q42" s="169"/>
      <c r="R42" s="100"/>
      <c r="S42" s="99" t="s">
        <v>16</v>
      </c>
      <c r="T42" s="169"/>
      <c r="U42" s="169"/>
      <c r="V42" s="169"/>
      <c r="W42" s="168"/>
      <c r="X42" s="96" t="s">
        <v>15</v>
      </c>
      <c r="Y42" s="95" t="s">
        <v>14</v>
      </c>
      <c r="Z42" s="64" t="s">
        <v>14</v>
      </c>
      <c r="AA42" s="167" t="s">
        <v>91</v>
      </c>
      <c r="AB42" s="166" t="s">
        <v>90</v>
      </c>
      <c r="AC42" s="95" t="s">
        <v>89</v>
      </c>
    </row>
    <row r="43" spans="1:29">
      <c r="A43" s="165"/>
      <c r="B43" s="160"/>
      <c r="C43" s="93" t="str">
        <f>A46</f>
        <v>（助任ジュニア）</v>
      </c>
      <c r="D43" s="163"/>
      <c r="E43" s="163"/>
      <c r="F43" s="160"/>
      <c r="G43" s="93" t="str">
        <f>A50</f>
        <v>（ミッキーズ）</v>
      </c>
      <c r="H43" s="163"/>
      <c r="I43" s="163"/>
      <c r="J43" s="76"/>
      <c r="K43" s="93" t="str">
        <f>A54</f>
        <v>（Ｊｒスクール）</v>
      </c>
      <c r="L43" s="163"/>
      <c r="M43" s="163"/>
      <c r="N43" s="76"/>
      <c r="O43" s="93" t="str">
        <f>IF(A58="","",A58)</f>
        <v>（永井ＢＣ）</v>
      </c>
      <c r="P43" s="163"/>
      <c r="Q43" s="163"/>
      <c r="R43" s="76"/>
      <c r="S43" s="164"/>
      <c r="T43" s="163"/>
      <c r="U43" s="163"/>
      <c r="V43" s="163"/>
      <c r="W43" s="160"/>
      <c r="X43" s="89"/>
      <c r="Y43" s="156"/>
      <c r="Z43" s="82"/>
      <c r="AA43" s="162"/>
      <c r="AB43" s="161"/>
      <c r="AC43" s="66"/>
    </row>
    <row r="44" spans="1:29">
      <c r="A44" s="51"/>
      <c r="B44" s="151"/>
      <c r="C44" s="49"/>
      <c r="D44" s="150"/>
      <c r="E44" s="150"/>
      <c r="F44" s="149"/>
      <c r="G44" s="46" t="str">
        <f>IF(SUM(J45:J47)&gt;=2,"○","×")</f>
        <v>○</v>
      </c>
      <c r="H44" s="152"/>
      <c r="I44" s="151"/>
      <c r="J44" s="43">
        <v>3</v>
      </c>
      <c r="K44" s="46" t="str">
        <f>IF(SUM(N45:N47)&gt;=2,"○","×")</f>
        <v>○</v>
      </c>
      <c r="L44" s="152"/>
      <c r="M44" s="151"/>
      <c r="N44" s="43">
        <v>8</v>
      </c>
      <c r="O44" s="46" t="str">
        <f>IF(R45="","",IF(SUM(R45:R47)&gt;=2,"○","×"))</f>
        <v>○</v>
      </c>
      <c r="P44" s="152"/>
      <c r="Q44" s="151"/>
      <c r="R44" s="43">
        <v>15</v>
      </c>
      <c r="S44" s="87"/>
      <c r="T44" s="87"/>
      <c r="U44" s="88"/>
      <c r="V44" s="88"/>
      <c r="W44" s="87"/>
      <c r="X44" s="120" t="s">
        <v>47</v>
      </c>
      <c r="Y44" s="41">
        <v>1</v>
      </c>
      <c r="Z44" s="60">
        <f>RANK(W47,W44:W59,0)</f>
        <v>1</v>
      </c>
      <c r="AA44" s="148">
        <f>T45</f>
        <v>3</v>
      </c>
      <c r="AB44" s="147">
        <f>T46</f>
        <v>6</v>
      </c>
      <c r="AC44" s="146">
        <f>V47</f>
        <v>37</v>
      </c>
    </row>
    <row r="45" spans="1:29">
      <c r="A45" s="59" t="s">
        <v>88</v>
      </c>
      <c r="B45" s="145"/>
      <c r="C45" s="144"/>
      <c r="D45" s="143"/>
      <c r="E45" s="143"/>
      <c r="F45" s="142"/>
      <c r="G45" s="32">
        <v>21</v>
      </c>
      <c r="H45" s="8" t="str">
        <f>IF(G45="","","-")</f>
        <v>-</v>
      </c>
      <c r="I45" s="31">
        <v>8</v>
      </c>
      <c r="J45" s="8">
        <f>IF(G45="","",IF(G45&gt;I45,1,0))</f>
        <v>1</v>
      </c>
      <c r="K45" s="32">
        <v>21</v>
      </c>
      <c r="L45" s="8" t="str">
        <f>IF(K45="","","-")</f>
        <v>-</v>
      </c>
      <c r="M45" s="31">
        <v>14</v>
      </c>
      <c r="N45" s="8">
        <f>IF(K45="","",IF(K45&gt;M45,1,0))</f>
        <v>1</v>
      </c>
      <c r="O45" s="32">
        <v>21</v>
      </c>
      <c r="P45" s="86" t="str">
        <f>IF(O45="","","-")</f>
        <v>-</v>
      </c>
      <c r="Q45" s="31">
        <v>0</v>
      </c>
      <c r="R45" s="8">
        <f>IF(O45="","",IF(O45&gt;Q45,1,0))</f>
        <v>1</v>
      </c>
      <c r="S45" s="85" t="s">
        <v>8</v>
      </c>
      <c r="T45" s="85">
        <f>COUNTIF(C44:R44,"○")</f>
        <v>3</v>
      </c>
      <c r="U45" s="84" t="s">
        <v>0</v>
      </c>
      <c r="V45" s="7">
        <f>COUNTIF(C44:R44,"×")</f>
        <v>0</v>
      </c>
      <c r="W45" s="30"/>
      <c r="X45" s="119"/>
      <c r="Y45" s="141"/>
      <c r="Z45" s="56"/>
      <c r="AA45" s="140"/>
      <c r="AB45" s="139"/>
      <c r="AC45" s="138"/>
    </row>
    <row r="46" spans="1:29">
      <c r="A46" s="59" t="s">
        <v>30</v>
      </c>
      <c r="B46" s="145"/>
      <c r="C46" s="144"/>
      <c r="D46" s="143"/>
      <c r="E46" s="143"/>
      <c r="F46" s="142"/>
      <c r="G46" s="32">
        <v>21</v>
      </c>
      <c r="H46" s="8" t="str">
        <f>IF(G46="","","-")</f>
        <v>-</v>
      </c>
      <c r="I46" s="31">
        <v>8</v>
      </c>
      <c r="J46" s="8">
        <f>IF(G46="","",IF(G46&gt;I46,1,0))</f>
        <v>1</v>
      </c>
      <c r="K46" s="32">
        <v>21</v>
      </c>
      <c r="L46" s="8" t="str">
        <f>IF(K46="","","-")</f>
        <v>-</v>
      </c>
      <c r="M46" s="31">
        <v>7</v>
      </c>
      <c r="N46" s="8">
        <f>IF(K46="","",IF(K46&gt;M46,1,0))</f>
        <v>1</v>
      </c>
      <c r="O46" s="32">
        <v>21</v>
      </c>
      <c r="P46" s="86" t="str">
        <f>IF(O46="","","-")</f>
        <v>-</v>
      </c>
      <c r="Q46" s="31">
        <v>0</v>
      </c>
      <c r="R46" s="8">
        <f>IF(O46="","",IF(O46&gt;Q46,1,0))</f>
        <v>1</v>
      </c>
      <c r="S46" s="85" t="s">
        <v>3</v>
      </c>
      <c r="T46" s="85">
        <f>COUNTIF(F45:F47,1)+COUNTIF(J45:J47,1)+COUNTIF(N45:N47,1)+COUNTIF(R45:R47,1)</f>
        <v>6</v>
      </c>
      <c r="U46" s="84" t="s">
        <v>0</v>
      </c>
      <c r="V46" s="7">
        <f>COUNTIF(F45:F47,0)+COUNTIF(J45:J47,0)+COUNTIF(N45:N47,0)+COUNTIF(R45:R47,0)</f>
        <v>0</v>
      </c>
      <c r="W46" s="30"/>
      <c r="X46" s="119"/>
      <c r="Y46" s="141"/>
      <c r="Z46" s="56"/>
      <c r="AA46" s="140"/>
      <c r="AB46" s="139"/>
      <c r="AC46" s="138"/>
    </row>
    <row r="47" spans="1:29">
      <c r="A47" s="83"/>
      <c r="B47" s="160"/>
      <c r="C47" s="159"/>
      <c r="D47" s="158"/>
      <c r="E47" s="158"/>
      <c r="F47" s="157"/>
      <c r="G47" s="75"/>
      <c r="H47" s="72" t="str">
        <f>IF(G47="","","-")</f>
        <v/>
      </c>
      <c r="I47" s="73"/>
      <c r="J47" s="72" t="str">
        <f>IF(G47="","",IF(G47&gt;I47,1,0))</f>
        <v/>
      </c>
      <c r="K47" s="75"/>
      <c r="L47" s="72" t="str">
        <f>IF(K47="","","-")</f>
        <v/>
      </c>
      <c r="M47" s="73"/>
      <c r="N47" s="72" t="str">
        <f>IF(K47="","",IF(K47&gt;M47,1,0))</f>
        <v/>
      </c>
      <c r="O47" s="75"/>
      <c r="P47" s="74" t="str">
        <f>IF(O47="","","-")</f>
        <v/>
      </c>
      <c r="Q47" s="73"/>
      <c r="R47" s="72" t="str">
        <f>IF(O47="","",IF(O47&gt;Q47,1,0))</f>
        <v/>
      </c>
      <c r="S47" s="71" t="s">
        <v>1</v>
      </c>
      <c r="T47" s="71">
        <f>SUM(C45:C47)+SUM(G45:G47)+SUM(K45:K47)+SUM(O45:O47)</f>
        <v>126</v>
      </c>
      <c r="U47" s="70" t="s">
        <v>0</v>
      </c>
      <c r="V47" s="69">
        <f>SUM(E45:E47)+SUM(I45:I47)+SUM(M45:M47)+SUM(Q45:Q47)</f>
        <v>37</v>
      </c>
      <c r="W47" s="68">
        <f>T47-V47</f>
        <v>89</v>
      </c>
      <c r="X47" s="121"/>
      <c r="Y47" s="156"/>
      <c r="Z47" s="65"/>
      <c r="AA47" s="155"/>
      <c r="AB47" s="154"/>
      <c r="AC47" s="153"/>
    </row>
    <row r="48" spans="1:29">
      <c r="A48" s="51"/>
      <c r="B48" s="151"/>
      <c r="C48" s="46" t="str">
        <f>IF(G44="○","×","○")</f>
        <v>×</v>
      </c>
      <c r="D48" s="152"/>
      <c r="E48" s="151"/>
      <c r="F48" s="9"/>
      <c r="G48" s="49"/>
      <c r="H48" s="150"/>
      <c r="I48" s="150"/>
      <c r="J48" s="149"/>
      <c r="K48" s="46" t="str">
        <f>IF(SUM(N49:N51)&gt;=2,"○","×")</f>
        <v>○</v>
      </c>
      <c r="L48" s="152"/>
      <c r="M48" s="151"/>
      <c r="N48" s="9">
        <v>13</v>
      </c>
      <c r="O48" s="46" t="str">
        <f>IF(R49="","",IF(SUM(R49:R51)&gt;=2,"○","×"))</f>
        <v>○</v>
      </c>
      <c r="P48" s="152"/>
      <c r="Q48" s="151"/>
      <c r="R48" s="9">
        <v>10</v>
      </c>
      <c r="S48" s="30"/>
      <c r="T48" s="30"/>
      <c r="U48" s="7"/>
      <c r="V48" s="7"/>
      <c r="W48" s="30"/>
      <c r="X48" s="120" t="s">
        <v>42</v>
      </c>
      <c r="Y48" s="41">
        <v>2</v>
      </c>
      <c r="Z48" s="60">
        <f>RANK(W51,W47:W59,0)</f>
        <v>2</v>
      </c>
      <c r="AA48" s="140">
        <f>T49</f>
        <v>2</v>
      </c>
      <c r="AB48" s="147">
        <f>T50</f>
        <v>4</v>
      </c>
      <c r="AC48" s="146">
        <f>V51</f>
        <v>90</v>
      </c>
    </row>
    <row r="49" spans="1:29">
      <c r="A49" s="59" t="s">
        <v>87</v>
      </c>
      <c r="B49" s="145"/>
      <c r="C49" s="32">
        <f>I45</f>
        <v>8</v>
      </c>
      <c r="D49" s="8" t="str">
        <f>IF(C49="","","-")</f>
        <v>-</v>
      </c>
      <c r="E49" s="31">
        <f>G45</f>
        <v>21</v>
      </c>
      <c r="F49" s="8">
        <f>IF(C49="","",IF(C49&gt;E49,1,0))</f>
        <v>0</v>
      </c>
      <c r="G49" s="144"/>
      <c r="H49" s="143"/>
      <c r="I49" s="143"/>
      <c r="J49" s="142"/>
      <c r="K49" s="32">
        <v>21</v>
      </c>
      <c r="L49" s="8" t="str">
        <f>IF(K49="","","-")</f>
        <v>-</v>
      </c>
      <c r="M49" s="31">
        <v>15</v>
      </c>
      <c r="N49" s="8">
        <f>IF(K49="","",IF(K49&gt;M49,1,0))</f>
        <v>1</v>
      </c>
      <c r="O49" s="32">
        <v>21</v>
      </c>
      <c r="P49" s="8" t="str">
        <f>IF(O49="","","-")</f>
        <v>-</v>
      </c>
      <c r="Q49" s="31">
        <v>0</v>
      </c>
      <c r="R49" s="8">
        <f>IF(O49="","",IF(O49&gt;Q49,1,0))</f>
        <v>1</v>
      </c>
      <c r="S49" s="30" t="s">
        <v>8</v>
      </c>
      <c r="T49" s="30">
        <f>COUNTIF(C48:R48,"○")</f>
        <v>2</v>
      </c>
      <c r="U49" s="7" t="s">
        <v>0</v>
      </c>
      <c r="V49" s="7">
        <f>COUNTIF(C48:R48,"×")</f>
        <v>1</v>
      </c>
      <c r="W49" s="30"/>
      <c r="X49" s="119"/>
      <c r="Y49" s="141"/>
      <c r="Z49" s="56"/>
      <c r="AA49" s="140"/>
      <c r="AB49" s="139"/>
      <c r="AC49" s="138"/>
    </row>
    <row r="50" spans="1:29">
      <c r="A50" s="59" t="s">
        <v>34</v>
      </c>
      <c r="B50" s="145"/>
      <c r="C50" s="32">
        <f>I46</f>
        <v>8</v>
      </c>
      <c r="D50" s="8" t="str">
        <f>IF(C50="","","-")</f>
        <v>-</v>
      </c>
      <c r="E50" s="31">
        <f>G46</f>
        <v>21</v>
      </c>
      <c r="F50" s="8">
        <f>IF(C50="","",IF(C50&gt;E50,1,0))</f>
        <v>0</v>
      </c>
      <c r="G50" s="144"/>
      <c r="H50" s="143"/>
      <c r="I50" s="143"/>
      <c r="J50" s="142"/>
      <c r="K50" s="32">
        <v>15</v>
      </c>
      <c r="L50" s="8" t="str">
        <f>IF(K50="","","-")</f>
        <v>-</v>
      </c>
      <c r="M50" s="31">
        <v>21</v>
      </c>
      <c r="N50" s="8">
        <f>IF(K50="","",IF(K50&gt;M50,1,0))</f>
        <v>0</v>
      </c>
      <c r="O50" s="32">
        <v>21</v>
      </c>
      <c r="P50" s="8" t="str">
        <f>IF(O50="","","-")</f>
        <v>-</v>
      </c>
      <c r="Q50" s="31">
        <v>0</v>
      </c>
      <c r="R50" s="8">
        <f>IF(O50="","",IF(O50&gt;Q50,1,0))</f>
        <v>1</v>
      </c>
      <c r="S50" s="30" t="s">
        <v>3</v>
      </c>
      <c r="T50" s="30">
        <f>COUNTIF(F49:F51,1)+COUNTIF(J49:J51,1)+COUNTIF(N49:N51,1)+COUNTIF(R49:R51,1)</f>
        <v>4</v>
      </c>
      <c r="U50" s="7" t="s">
        <v>0</v>
      </c>
      <c r="V50" s="7">
        <f>COUNTIF(F49:F51,0)+COUNTIF(J49:J51,0)+COUNTIF(N49:N51,0)+COUNTIF(R49:R51,0)</f>
        <v>3</v>
      </c>
      <c r="W50" s="30"/>
      <c r="X50" s="119"/>
      <c r="Y50" s="141"/>
      <c r="Z50" s="56"/>
      <c r="AA50" s="140"/>
      <c r="AB50" s="139"/>
      <c r="AC50" s="138"/>
    </row>
    <row r="51" spans="1:29">
      <c r="A51" s="83"/>
      <c r="B51" s="160"/>
      <c r="C51" s="75" t="str">
        <f>IF(I47="","",I47)</f>
        <v/>
      </c>
      <c r="D51" s="72" t="str">
        <f>IF(C51="","","-")</f>
        <v/>
      </c>
      <c r="E51" s="73" t="str">
        <f>IF(G47="","",G47)</f>
        <v/>
      </c>
      <c r="F51" s="8" t="str">
        <f>IF(C51="","",IF(C51&gt;E51,1,0))</f>
        <v/>
      </c>
      <c r="G51" s="159"/>
      <c r="H51" s="158"/>
      <c r="I51" s="158"/>
      <c r="J51" s="157"/>
      <c r="K51" s="75">
        <v>21</v>
      </c>
      <c r="L51" s="8" t="str">
        <f>IF(K51="","","-")</f>
        <v>-</v>
      </c>
      <c r="M51" s="73">
        <v>12</v>
      </c>
      <c r="N51" s="8">
        <f>IF(K51="","",IF(K51&gt;M51,1,0))</f>
        <v>1</v>
      </c>
      <c r="O51" s="75"/>
      <c r="P51" s="72" t="str">
        <f>IF(O51="","","-")</f>
        <v/>
      </c>
      <c r="Q51" s="73"/>
      <c r="R51" s="8" t="str">
        <f>IF(O51="","",IF(O51&gt;Q51,1,0))</f>
        <v/>
      </c>
      <c r="S51" s="68" t="s">
        <v>1</v>
      </c>
      <c r="T51" s="68">
        <f>SUM(C49:C51)+SUM(G49:G51)+SUM(K49:K51)+SUM(O49:O51)</f>
        <v>115</v>
      </c>
      <c r="U51" s="69" t="s">
        <v>0</v>
      </c>
      <c r="V51" s="69">
        <f>SUM(E49:E51)+SUM(I49:I51)+SUM(M49:M51)+SUM(Q49:Q51)</f>
        <v>90</v>
      </c>
      <c r="W51" s="68">
        <f>T51-V51</f>
        <v>25</v>
      </c>
      <c r="X51" s="121"/>
      <c r="Y51" s="156"/>
      <c r="Z51" s="65"/>
      <c r="AA51" s="155"/>
      <c r="AB51" s="154"/>
      <c r="AC51" s="153"/>
    </row>
    <row r="52" spans="1:29">
      <c r="A52" s="51"/>
      <c r="B52" s="151"/>
      <c r="C52" s="46" t="str">
        <f>IF(A53="","",IF(K44="○","×","○"))</f>
        <v>×</v>
      </c>
      <c r="D52" s="152"/>
      <c r="E52" s="151"/>
      <c r="F52" s="43"/>
      <c r="G52" s="46" t="str">
        <f>IF(A53="","",IF(K48="○","×","○"))</f>
        <v>×</v>
      </c>
      <c r="H52" s="152"/>
      <c r="I52" s="151"/>
      <c r="J52" s="43"/>
      <c r="K52" s="49"/>
      <c r="L52" s="150"/>
      <c r="M52" s="150"/>
      <c r="N52" s="149"/>
      <c r="O52" s="46" t="str">
        <f>IF(R53="","",IF(SUM(R53:R55)&gt;=2,"○","×"))</f>
        <v>○</v>
      </c>
      <c r="P52" s="152"/>
      <c r="Q52" s="151"/>
      <c r="R52" s="43">
        <v>5</v>
      </c>
      <c r="S52" s="30"/>
      <c r="T52" s="30"/>
      <c r="U52" s="7"/>
      <c r="V52" s="7"/>
      <c r="W52" s="30"/>
      <c r="X52" s="120" t="s">
        <v>40</v>
      </c>
      <c r="Y52" s="41">
        <v>3</v>
      </c>
      <c r="Z52" s="60">
        <f>IF(C52="","",RANK(W55,W47:W59,0))</f>
        <v>3</v>
      </c>
      <c r="AA52" s="148">
        <f>T53</f>
        <v>1</v>
      </c>
      <c r="AB52" s="147">
        <f>T54</f>
        <v>3</v>
      </c>
      <c r="AC52" s="146">
        <f>V55</f>
        <v>99</v>
      </c>
    </row>
    <row r="53" spans="1:29">
      <c r="A53" s="59" t="s">
        <v>86</v>
      </c>
      <c r="B53" s="145"/>
      <c r="C53" s="32">
        <f>IF(A53="","",M45)</f>
        <v>14</v>
      </c>
      <c r="D53" s="8" t="str">
        <f>IF(C53="","","-")</f>
        <v>-</v>
      </c>
      <c r="E53" s="31">
        <f>IF(C53="","",K45)</f>
        <v>21</v>
      </c>
      <c r="F53" s="8">
        <f>IF(C53="","",IF(C53&gt;E53,1,0))</f>
        <v>0</v>
      </c>
      <c r="G53" s="32">
        <f>IF(A53="","",M49)</f>
        <v>15</v>
      </c>
      <c r="H53" s="8" t="str">
        <f>IF(G53="","","-")</f>
        <v>-</v>
      </c>
      <c r="I53" s="31">
        <f>IF(A53="","",K49)</f>
        <v>21</v>
      </c>
      <c r="J53" s="8">
        <f>IF(G53="","",IF(G53&gt;I53,1,0))</f>
        <v>0</v>
      </c>
      <c r="K53" s="144"/>
      <c r="L53" s="143"/>
      <c r="M53" s="143"/>
      <c r="N53" s="142"/>
      <c r="O53" s="32">
        <v>21</v>
      </c>
      <c r="P53" s="8" t="str">
        <f>IF(O53="","","-")</f>
        <v>-</v>
      </c>
      <c r="Q53" s="31">
        <v>0</v>
      </c>
      <c r="R53" s="8">
        <f>IF(O53="","",IF(O53&gt;Q53,1,0))</f>
        <v>1</v>
      </c>
      <c r="S53" s="30" t="s">
        <v>8</v>
      </c>
      <c r="T53" s="30">
        <f>IF(A53="","",COUNTIF(C52:R52,"○"))</f>
        <v>1</v>
      </c>
      <c r="U53" s="7" t="s">
        <v>0</v>
      </c>
      <c r="V53" s="7">
        <f>COUNTIF(C52:R52,"×")</f>
        <v>2</v>
      </c>
      <c r="W53" s="30"/>
      <c r="X53" s="119"/>
      <c r="Y53" s="141"/>
      <c r="Z53" s="56"/>
      <c r="AA53" s="140"/>
      <c r="AB53" s="139"/>
      <c r="AC53" s="138"/>
    </row>
    <row r="54" spans="1:29">
      <c r="A54" s="59" t="s">
        <v>18</v>
      </c>
      <c r="B54" s="145"/>
      <c r="C54" s="32">
        <f>IF(A53="","",M46)</f>
        <v>7</v>
      </c>
      <c r="D54" s="8" t="str">
        <f>IF(C54="","","-")</f>
        <v>-</v>
      </c>
      <c r="E54" s="31">
        <f>IF(C54="","",K46)</f>
        <v>21</v>
      </c>
      <c r="F54" s="8">
        <f>IF(C54="","",IF(C54&gt;E54,1,0))</f>
        <v>0</v>
      </c>
      <c r="G54" s="32">
        <f>IF(A53="","",M50)</f>
        <v>21</v>
      </c>
      <c r="H54" s="8" t="str">
        <f>IF(G54="","","-")</f>
        <v>-</v>
      </c>
      <c r="I54" s="31">
        <f>IF(A53="","",K50)</f>
        <v>15</v>
      </c>
      <c r="J54" s="8">
        <f>IF(G54="","",IF(G54&gt;I54,1,0))</f>
        <v>1</v>
      </c>
      <c r="K54" s="144"/>
      <c r="L54" s="143"/>
      <c r="M54" s="143"/>
      <c r="N54" s="142"/>
      <c r="O54" s="32">
        <v>21</v>
      </c>
      <c r="P54" s="8" t="str">
        <f>IF(O54="","","-")</f>
        <v>-</v>
      </c>
      <c r="Q54" s="31">
        <v>0</v>
      </c>
      <c r="R54" s="8">
        <f>IF(O54="","",IF(O54&gt;Q54,1,0))</f>
        <v>1</v>
      </c>
      <c r="S54" s="30" t="s">
        <v>3</v>
      </c>
      <c r="T54" s="30">
        <f>COUNTIF(F53:F55,1)+COUNTIF(J53:J55,1)+COUNTIF(N53:N55,1)+COUNTIF(R53:R55,1)</f>
        <v>3</v>
      </c>
      <c r="U54" s="7" t="s">
        <v>0</v>
      </c>
      <c r="V54" s="7">
        <f>COUNTIF(F53:F55,0)+COUNTIF(J53:J55,0)+COUNTIF(N53:N55,0)+COUNTIF(R53:R55,0)</f>
        <v>4</v>
      </c>
      <c r="W54" s="30"/>
      <c r="X54" s="119"/>
      <c r="Y54" s="141"/>
      <c r="Z54" s="56"/>
      <c r="AA54" s="140"/>
      <c r="AB54" s="139"/>
      <c r="AC54" s="138"/>
    </row>
    <row r="55" spans="1:29">
      <c r="A55" s="83"/>
      <c r="B55" s="160"/>
      <c r="C55" s="75" t="str">
        <f>IF(M47="","",M47)</f>
        <v/>
      </c>
      <c r="D55" s="72" t="str">
        <f>IF(C55="","","-")</f>
        <v/>
      </c>
      <c r="E55" s="73" t="str">
        <f>IF(K47="","",K47)</f>
        <v/>
      </c>
      <c r="F55" s="8" t="str">
        <f>IF(C55="","",IF(C55&gt;E55,1,0))</f>
        <v/>
      </c>
      <c r="G55" s="32">
        <f>IF(M51="","",M51)</f>
        <v>12</v>
      </c>
      <c r="H55" s="72" t="str">
        <f>IF(G55="","","-")</f>
        <v>-</v>
      </c>
      <c r="I55" s="31">
        <f>IF(K51="","",K51)</f>
        <v>21</v>
      </c>
      <c r="J55" s="8">
        <f>IF(G55="","",IF(G55&gt;I55,1,0))</f>
        <v>0</v>
      </c>
      <c r="K55" s="159"/>
      <c r="L55" s="158"/>
      <c r="M55" s="158"/>
      <c r="N55" s="157"/>
      <c r="O55" s="75"/>
      <c r="P55" s="8" t="str">
        <f>IF(O55="","","-")</f>
        <v/>
      </c>
      <c r="Q55" s="73"/>
      <c r="R55" s="8" t="str">
        <f>IF(O55="","",IF(O55&gt;Q55,1,0))</f>
        <v/>
      </c>
      <c r="S55" s="68" t="s">
        <v>1</v>
      </c>
      <c r="T55" s="68">
        <f>SUM(C53:C55)+SUM(G53:G55)+SUM(K53:K55)+SUM(O53:O55)</f>
        <v>111</v>
      </c>
      <c r="U55" s="69" t="s">
        <v>0</v>
      </c>
      <c r="V55" s="69">
        <f>SUM(E53:E55)+SUM(I53:I55)+SUM(M53:M55)+SUM(Q53:Q55)</f>
        <v>99</v>
      </c>
      <c r="W55" s="68">
        <f>IF(T53="","",T55-V55)</f>
        <v>12</v>
      </c>
      <c r="X55" s="121"/>
      <c r="Y55" s="156"/>
      <c r="Z55" s="65"/>
      <c r="AA55" s="155"/>
      <c r="AB55" s="154"/>
      <c r="AC55" s="153"/>
    </row>
    <row r="56" spans="1:29">
      <c r="A56" s="51"/>
      <c r="B56" s="151"/>
      <c r="C56" s="46" t="str">
        <f>IF(R45="","",IF(O44="○","×","○"))</f>
        <v>×</v>
      </c>
      <c r="D56" s="152"/>
      <c r="E56" s="151"/>
      <c r="F56" s="43"/>
      <c r="G56" s="46" t="str">
        <f>IF(R49="","",IF(O48="○","×","○"))</f>
        <v>×</v>
      </c>
      <c r="H56" s="152"/>
      <c r="I56" s="151"/>
      <c r="J56" s="43"/>
      <c r="K56" s="46" t="str">
        <f>IF(R53="","",IF(O52="○","×","○"))</f>
        <v>×</v>
      </c>
      <c r="L56" s="152"/>
      <c r="M56" s="151"/>
      <c r="N56" s="43"/>
      <c r="O56" s="49"/>
      <c r="P56" s="150"/>
      <c r="Q56" s="150"/>
      <c r="R56" s="149"/>
      <c r="S56" s="30"/>
      <c r="T56" s="30"/>
      <c r="U56" s="7"/>
      <c r="V56" s="7"/>
      <c r="W56" s="30"/>
      <c r="X56" s="120" t="s">
        <v>45</v>
      </c>
      <c r="Y56" s="41">
        <v>4</v>
      </c>
      <c r="Z56" s="60">
        <f>IF(C56="","",RANK(W59,W47:W59,0))</f>
        <v>4</v>
      </c>
      <c r="AA56" s="148">
        <f>T57</f>
        <v>0</v>
      </c>
      <c r="AB56" s="147">
        <f>IF(T57="","",T58)</f>
        <v>0</v>
      </c>
      <c r="AC56" s="146">
        <f>IF(T57="","",V59)</f>
        <v>126</v>
      </c>
    </row>
    <row r="57" spans="1:29">
      <c r="A57" s="59" t="s">
        <v>85</v>
      </c>
      <c r="B57" s="145"/>
      <c r="C57" s="32">
        <f>IF(Q45="","",Q45)</f>
        <v>0</v>
      </c>
      <c r="D57" s="8" t="str">
        <f>IF(C57="","","-")</f>
        <v>-</v>
      </c>
      <c r="E57" s="31">
        <f>IF(C57="","",O45)</f>
        <v>21</v>
      </c>
      <c r="F57" s="8">
        <f>IF(C57="","",IF(C57&gt;E57,1,0))</f>
        <v>0</v>
      </c>
      <c r="G57" s="32">
        <f>IF(Q49="","",Q49)</f>
        <v>0</v>
      </c>
      <c r="H57" s="8" t="str">
        <f>IF(G57="","","-")</f>
        <v>-</v>
      </c>
      <c r="I57" s="31">
        <f>IF(G57="","",O49)</f>
        <v>21</v>
      </c>
      <c r="J57" s="8">
        <f>IF(G57="","",IF(G57&gt;I57,1,0))</f>
        <v>0</v>
      </c>
      <c r="K57" s="32">
        <f>IF(Q53="","",Q53)</f>
        <v>0</v>
      </c>
      <c r="L57" s="8" t="str">
        <f>IF(K57="","","-")</f>
        <v>-</v>
      </c>
      <c r="M57" s="31">
        <f>IF(K57="","",O53)</f>
        <v>21</v>
      </c>
      <c r="N57" s="8">
        <f>IF(K57="","",IF(K57&gt;M57,1,0))</f>
        <v>0</v>
      </c>
      <c r="O57" s="144"/>
      <c r="P57" s="143"/>
      <c r="Q57" s="143"/>
      <c r="R57" s="142"/>
      <c r="S57" s="30" t="s">
        <v>8</v>
      </c>
      <c r="T57" s="30">
        <f>IF(C56="","",COUNTIF(C56:R56,"○"))</f>
        <v>0</v>
      </c>
      <c r="U57" s="7" t="s">
        <v>0</v>
      </c>
      <c r="V57" s="7">
        <f>IF(T57="","",COUNTIF(C56:R56,"×"))</f>
        <v>3</v>
      </c>
      <c r="W57" s="30"/>
      <c r="X57" s="119"/>
      <c r="Y57" s="141"/>
      <c r="Z57" s="56"/>
      <c r="AA57" s="140"/>
      <c r="AB57" s="139"/>
      <c r="AC57" s="138"/>
    </row>
    <row r="58" spans="1:29">
      <c r="A58" s="59" t="s">
        <v>26</v>
      </c>
      <c r="B58" s="145"/>
      <c r="C58" s="32">
        <f>IF(Q46="","",Q46)</f>
        <v>0</v>
      </c>
      <c r="D58" s="8" t="str">
        <f>IF(C58="","","-")</f>
        <v>-</v>
      </c>
      <c r="E58" s="31">
        <f>IF(C58="","",O46)</f>
        <v>21</v>
      </c>
      <c r="F58" s="8">
        <f>IF(C58="","",IF(C58&gt;E58,1,0))</f>
        <v>0</v>
      </c>
      <c r="G58" s="32">
        <f>IF(Q50="","",Q50)</f>
        <v>0</v>
      </c>
      <c r="H58" s="8" t="str">
        <f>IF(G58="","","-")</f>
        <v>-</v>
      </c>
      <c r="I58" s="31">
        <f>IF(G58="","",O50)</f>
        <v>21</v>
      </c>
      <c r="J58" s="8">
        <f>IF(G58="","",IF(G58&gt;I58,1,0))</f>
        <v>0</v>
      </c>
      <c r="K58" s="32">
        <f>IF(Q54="","",Q54)</f>
        <v>0</v>
      </c>
      <c r="L58" s="8" t="str">
        <f>IF(K58="","","-")</f>
        <v>-</v>
      </c>
      <c r="M58" s="31">
        <f>IF(K58="","",O54)</f>
        <v>21</v>
      </c>
      <c r="N58" s="8">
        <f>IF(K58="","",IF(K58&gt;M58,1,0))</f>
        <v>0</v>
      </c>
      <c r="O58" s="144"/>
      <c r="P58" s="143"/>
      <c r="Q58" s="143"/>
      <c r="R58" s="142"/>
      <c r="S58" s="30" t="s">
        <v>3</v>
      </c>
      <c r="T58" s="30">
        <f>COUNTIF(F57:F59,1)+COUNTIF(J57:J59,1)+COUNTIF(N57:N59,1)+COUNTIF(R57:R59,1)</f>
        <v>0</v>
      </c>
      <c r="U58" s="7" t="s">
        <v>0</v>
      </c>
      <c r="V58" s="7">
        <f>COUNTIF(F57:F59,0)+COUNTIF(J57:J59,0)+COUNTIF(N57:N59,0)+COUNTIF(R57:R59,0)</f>
        <v>6</v>
      </c>
      <c r="W58" s="30"/>
      <c r="X58" s="119"/>
      <c r="Y58" s="141"/>
      <c r="Z58" s="56"/>
      <c r="AA58" s="140"/>
      <c r="AB58" s="139"/>
      <c r="AC58" s="138"/>
    </row>
    <row r="59" spans="1:29" ht="14.25" thickBot="1">
      <c r="A59" s="111"/>
      <c r="B59" s="137"/>
      <c r="C59" s="18" t="str">
        <f>IF(Q47="","",Q47)</f>
        <v/>
      </c>
      <c r="D59" s="16" t="str">
        <f>IF(C59="","","-")</f>
        <v/>
      </c>
      <c r="E59" s="17" t="str">
        <f>IF(C59="","",O47)</f>
        <v/>
      </c>
      <c r="F59" s="16" t="str">
        <f>IF(C59="","",IF(C59&gt;E59,1,0))</f>
        <v/>
      </c>
      <c r="G59" s="18" t="str">
        <f>IF(Q51="","",Q51)</f>
        <v/>
      </c>
      <c r="H59" s="16" t="str">
        <f>IF(G59="","","-")</f>
        <v/>
      </c>
      <c r="I59" s="17" t="str">
        <f>IF(G59="","",O51)</f>
        <v/>
      </c>
      <c r="J59" s="16" t="str">
        <f>IF(G59="","",IF(G59&gt;I59,1,0))</f>
        <v/>
      </c>
      <c r="K59" s="18" t="str">
        <f>IF(Q55="","",Q55)</f>
        <v/>
      </c>
      <c r="L59" s="16" t="str">
        <f>IF(K59="","","-")</f>
        <v/>
      </c>
      <c r="M59" s="17" t="str">
        <f>IF(K59="","",O55)</f>
        <v/>
      </c>
      <c r="N59" s="16" t="str">
        <f>IF(K59="","",IF(K59&gt;M59,1,0))</f>
        <v/>
      </c>
      <c r="O59" s="136"/>
      <c r="P59" s="135"/>
      <c r="Q59" s="135"/>
      <c r="R59" s="134"/>
      <c r="S59" s="14" t="s">
        <v>1</v>
      </c>
      <c r="T59" s="14">
        <f>SUM(C57:C59)+SUM(G57:G59)+SUM(K57:K59)+SUM(O57:O59)</f>
        <v>0</v>
      </c>
      <c r="U59" s="15" t="s">
        <v>0</v>
      </c>
      <c r="V59" s="15">
        <f>SUM(E57:E59)+SUM(I57:I59)+SUM(M57:M59)+SUM(Q57:Q59)</f>
        <v>126</v>
      </c>
      <c r="W59" s="14">
        <f>IF(T57="","",T59-V59)</f>
        <v>-126</v>
      </c>
      <c r="X59" s="118"/>
      <c r="Y59" s="133"/>
      <c r="Z59" s="65"/>
      <c r="AA59" s="132"/>
      <c r="AB59" s="131"/>
      <c r="AC59" s="130"/>
    </row>
    <row r="62" spans="1:29">
      <c r="A62" s="113" t="s">
        <v>84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</row>
    <row r="63" spans="1:29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</row>
    <row r="64" spans="1:29" ht="14.25" thickBot="1">
      <c r="A64" s="7"/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7"/>
      <c r="T64" s="7"/>
      <c r="U64" s="7"/>
      <c r="V64" s="7"/>
      <c r="W64" s="7"/>
      <c r="X64" s="129"/>
      <c r="Y64" s="7"/>
      <c r="Z64" s="69"/>
    </row>
    <row r="65" spans="1:26">
      <c r="A65" s="104" t="s">
        <v>24</v>
      </c>
      <c r="B65" s="97"/>
      <c r="C65" s="102" t="str">
        <f>A68</f>
        <v>池田　恒輝</v>
      </c>
      <c r="D65" s="101"/>
      <c r="E65" s="101"/>
      <c r="F65" s="103"/>
      <c r="G65" s="102" t="str">
        <f>A72</f>
        <v>広田　哲平</v>
      </c>
      <c r="H65" s="101"/>
      <c r="I65" s="101"/>
      <c r="J65" s="100"/>
      <c r="K65" s="102" t="str">
        <f>A76</f>
        <v>増本　康祐</v>
      </c>
      <c r="L65" s="101"/>
      <c r="M65" s="101"/>
      <c r="N65" s="100"/>
      <c r="O65" s="102" t="str">
        <f>IF(A80="","",A80)</f>
        <v/>
      </c>
      <c r="P65" s="101"/>
      <c r="Q65" s="101"/>
      <c r="R65" s="100"/>
      <c r="S65" s="99" t="s">
        <v>16</v>
      </c>
      <c r="T65" s="98"/>
      <c r="U65" s="98"/>
      <c r="V65" s="98"/>
      <c r="W65" s="97"/>
      <c r="X65" s="96" t="s">
        <v>15</v>
      </c>
      <c r="Y65" s="95" t="s">
        <v>14</v>
      </c>
      <c r="Z65" s="64" t="s">
        <v>14</v>
      </c>
    </row>
    <row r="66" spans="1:26">
      <c r="A66" s="83"/>
      <c r="B66" s="90"/>
      <c r="C66" s="93" t="str">
        <f>A69</f>
        <v>（ＡＢＣジュニア）</v>
      </c>
      <c r="D66" s="92"/>
      <c r="E66" s="92"/>
      <c r="F66" s="94"/>
      <c r="G66" s="93" t="str">
        <f>A73</f>
        <v>（ミッキーズ）</v>
      </c>
      <c r="H66" s="92"/>
      <c r="I66" s="92"/>
      <c r="J66" s="76"/>
      <c r="K66" s="93" t="str">
        <f>A77</f>
        <v>（東雲ＢＳＳ）</v>
      </c>
      <c r="L66" s="92"/>
      <c r="M66" s="92"/>
      <c r="N66" s="76"/>
      <c r="O66" s="63" t="str">
        <f>IF(A81="","",A81)</f>
        <v/>
      </c>
      <c r="P66" s="62"/>
      <c r="Q66" s="62"/>
      <c r="R66" s="76"/>
      <c r="S66" s="91"/>
      <c r="T66" s="82"/>
      <c r="U66" s="82"/>
      <c r="V66" s="82"/>
      <c r="W66" s="90"/>
      <c r="X66" s="89"/>
      <c r="Y66" s="66"/>
      <c r="Z66" s="82"/>
    </row>
    <row r="67" spans="1:26">
      <c r="A67" s="51"/>
      <c r="B67" s="64"/>
      <c r="C67" s="49"/>
      <c r="D67" s="48"/>
      <c r="E67" s="48"/>
      <c r="F67" s="47"/>
      <c r="G67" s="46" t="str">
        <f>IF(SUM(J68:J70)&gt;=2,"○","×")</f>
        <v>○</v>
      </c>
      <c r="H67" s="45"/>
      <c r="I67" s="44"/>
      <c r="J67" s="43">
        <v>1</v>
      </c>
      <c r="K67" s="46" t="str">
        <f>IF(SUM(N68:N70)&gt;=2,"○","×")</f>
        <v>○</v>
      </c>
      <c r="L67" s="45"/>
      <c r="M67" s="44"/>
      <c r="N67" s="43">
        <v>11</v>
      </c>
      <c r="O67" s="46" t="str">
        <f>IF(R68="","",IF(SUM(R68:R70)&gt;=2,"○","×"))</f>
        <v/>
      </c>
      <c r="P67" s="45"/>
      <c r="Q67" s="44"/>
      <c r="R67" s="43"/>
      <c r="S67" s="87"/>
      <c r="T67" s="87"/>
      <c r="U67" s="88"/>
      <c r="V67" s="88"/>
      <c r="W67" s="87"/>
      <c r="X67" s="120" t="s">
        <v>13</v>
      </c>
      <c r="Y67" s="41">
        <v>1</v>
      </c>
      <c r="Z67" s="60">
        <f>RANK(W70,W67:W82,0)</f>
        <v>1</v>
      </c>
    </row>
    <row r="68" spans="1:26">
      <c r="A68" s="59" t="s">
        <v>83</v>
      </c>
      <c r="B68" s="58"/>
      <c r="C68" s="35"/>
      <c r="D68" s="34"/>
      <c r="E68" s="34"/>
      <c r="F68" s="33"/>
      <c r="G68" s="32">
        <v>21</v>
      </c>
      <c r="H68" s="8" t="str">
        <f>IF(G68="","","-")</f>
        <v>-</v>
      </c>
      <c r="I68" s="31">
        <v>5</v>
      </c>
      <c r="J68" s="8">
        <f>IF(G68="","",IF(G68&gt;I68,1,0))</f>
        <v>1</v>
      </c>
      <c r="K68" s="32">
        <v>21</v>
      </c>
      <c r="L68" s="8" t="str">
        <f>IF(K68="","","-")</f>
        <v>-</v>
      </c>
      <c r="M68" s="31">
        <v>9</v>
      </c>
      <c r="N68" s="8">
        <f>IF(K68="","",IF(K68&gt;M68,1,0))</f>
        <v>1</v>
      </c>
      <c r="O68" s="32"/>
      <c r="P68" s="86" t="str">
        <f>IF(O68="","","-")</f>
        <v/>
      </c>
      <c r="Q68" s="31"/>
      <c r="R68" s="8" t="str">
        <f>IF(O68="","",IF(O68&gt;Q68,1,0))</f>
        <v/>
      </c>
      <c r="S68" s="85" t="s">
        <v>8</v>
      </c>
      <c r="T68" s="85">
        <f>COUNTIF(C67:R67,"○")</f>
        <v>2</v>
      </c>
      <c r="U68" s="84" t="s">
        <v>0</v>
      </c>
      <c r="V68" s="7">
        <f>COUNTIF(C67:R67,"×")</f>
        <v>0</v>
      </c>
      <c r="W68" s="30"/>
      <c r="X68" s="123"/>
      <c r="Y68" s="28"/>
      <c r="Z68" s="56"/>
    </row>
    <row r="69" spans="1:26">
      <c r="A69" s="59" t="s">
        <v>2</v>
      </c>
      <c r="B69" s="58"/>
      <c r="C69" s="35"/>
      <c r="D69" s="34"/>
      <c r="E69" s="34"/>
      <c r="F69" s="33"/>
      <c r="G69" s="32">
        <v>21</v>
      </c>
      <c r="H69" s="8" t="str">
        <f>IF(G69="","","-")</f>
        <v>-</v>
      </c>
      <c r="I69" s="31">
        <v>15</v>
      </c>
      <c r="J69" s="8">
        <f>IF(G69="","",IF(G69&gt;I69,1,0))</f>
        <v>1</v>
      </c>
      <c r="K69" s="32">
        <v>21</v>
      </c>
      <c r="L69" s="8" t="str">
        <f>IF(K69="","","-")</f>
        <v>-</v>
      </c>
      <c r="M69" s="31">
        <v>5</v>
      </c>
      <c r="N69" s="8">
        <f>IF(K69="","",IF(K69&gt;M69,1,0))</f>
        <v>1</v>
      </c>
      <c r="O69" s="32"/>
      <c r="P69" s="86" t="str">
        <f>IF(O69="","","-")</f>
        <v/>
      </c>
      <c r="Q69" s="31"/>
      <c r="R69" s="8" t="str">
        <f>IF(O69="","",IF(O69&gt;Q69,1,0))</f>
        <v/>
      </c>
      <c r="S69" s="85" t="s">
        <v>3</v>
      </c>
      <c r="T69" s="85">
        <f>COUNTIF(F68:F70,1)+COUNTIF(J68:J70,1)+COUNTIF(N68:N70,1)+COUNTIF(R68:R70,1)</f>
        <v>4</v>
      </c>
      <c r="U69" s="84" t="s">
        <v>0</v>
      </c>
      <c r="V69" s="7">
        <f>COUNTIF(F68:F70,0)+COUNTIF(J68:J70,0)+COUNTIF(N68:N70,0)+COUNTIF(R68:R70,0)</f>
        <v>0</v>
      </c>
      <c r="W69" s="30"/>
      <c r="X69" s="123"/>
      <c r="Y69" s="28"/>
      <c r="Z69" s="56"/>
    </row>
    <row r="70" spans="1:26">
      <c r="A70" s="83"/>
      <c r="B70" s="82"/>
      <c r="C70" s="81"/>
      <c r="D70" s="80"/>
      <c r="E70" s="80"/>
      <c r="F70" s="79"/>
      <c r="G70" s="75"/>
      <c r="H70" s="72" t="str">
        <f>IF(G70="","","-")</f>
        <v/>
      </c>
      <c r="I70" s="73"/>
      <c r="J70" s="72" t="str">
        <f>IF(G70="","",IF(G70&gt;I70,1,0))</f>
        <v/>
      </c>
      <c r="K70" s="75"/>
      <c r="L70" s="72" t="str">
        <f>IF(K70="","","-")</f>
        <v/>
      </c>
      <c r="M70" s="73"/>
      <c r="N70" s="72" t="str">
        <f>IF(K70="","",IF(K70&gt;M70,1,0))</f>
        <v/>
      </c>
      <c r="O70" s="75"/>
      <c r="P70" s="74" t="str">
        <f>IF(O70="","","-")</f>
        <v/>
      </c>
      <c r="Q70" s="73"/>
      <c r="R70" s="72" t="str">
        <f>IF(O70="","",IF(O70&gt;Q70,1,0))</f>
        <v/>
      </c>
      <c r="S70" s="71" t="s">
        <v>1</v>
      </c>
      <c r="T70" s="71">
        <f>SUM(C68:C70)+SUM(G68:G70)+SUM(K68:K70)+SUM(O68:O70)</f>
        <v>84</v>
      </c>
      <c r="U70" s="70" t="s">
        <v>0</v>
      </c>
      <c r="V70" s="69">
        <f>SUM(E68:E70)+SUM(I68:I70)+SUM(M68:M70)+SUM(Q68:Q70)</f>
        <v>34</v>
      </c>
      <c r="W70" s="68">
        <f>T70-V70</f>
        <v>50</v>
      </c>
      <c r="X70" s="89"/>
      <c r="Y70" s="66"/>
      <c r="Z70" s="65"/>
    </row>
    <row r="71" spans="1:26">
      <c r="A71" s="51"/>
      <c r="B71" s="64"/>
      <c r="C71" s="63" t="str">
        <f>IF(G67="○","×","○")</f>
        <v>×</v>
      </c>
      <c r="D71" s="62"/>
      <c r="E71" s="61"/>
      <c r="F71" s="9"/>
      <c r="G71" s="35"/>
      <c r="H71" s="34"/>
      <c r="I71" s="34"/>
      <c r="J71" s="33"/>
      <c r="K71" s="63" t="str">
        <f>IF(SUM(N72:N74)&gt;=2,"○","×")</f>
        <v>○</v>
      </c>
      <c r="L71" s="62"/>
      <c r="M71" s="61"/>
      <c r="N71" s="9">
        <v>6</v>
      </c>
      <c r="O71" s="63" t="str">
        <f>IF(R72="","",IF(SUM(R72:R74)&gt;=2,"○","×"))</f>
        <v/>
      </c>
      <c r="P71" s="62"/>
      <c r="Q71" s="61"/>
      <c r="R71" s="9"/>
      <c r="S71" s="30"/>
      <c r="T71" s="30"/>
      <c r="U71" s="7"/>
      <c r="V71" s="7"/>
      <c r="W71" s="30"/>
      <c r="X71" s="120" t="s">
        <v>10</v>
      </c>
      <c r="Y71" s="41">
        <v>2</v>
      </c>
      <c r="Z71" s="60">
        <f>RANK(W74,W70:W82,0)</f>
        <v>2</v>
      </c>
    </row>
    <row r="72" spans="1:26">
      <c r="A72" s="59" t="s">
        <v>82</v>
      </c>
      <c r="B72" s="58"/>
      <c r="C72" s="32">
        <f>I68</f>
        <v>5</v>
      </c>
      <c r="D72" s="8" t="str">
        <f>IF(C72="","","-")</f>
        <v>-</v>
      </c>
      <c r="E72" s="31">
        <f>G68</f>
        <v>21</v>
      </c>
      <c r="F72" s="8">
        <f>IF(C72="","",IF(C72&gt;E72,1,0))</f>
        <v>0</v>
      </c>
      <c r="G72" s="35"/>
      <c r="H72" s="34"/>
      <c r="I72" s="34"/>
      <c r="J72" s="33"/>
      <c r="K72" s="32">
        <v>21</v>
      </c>
      <c r="L72" s="8" t="str">
        <f>IF(K72="","","-")</f>
        <v>-</v>
      </c>
      <c r="M72" s="31">
        <v>13</v>
      </c>
      <c r="N72" s="8">
        <f>IF(K72="","",IF(K72&gt;M72,1,0))</f>
        <v>1</v>
      </c>
      <c r="O72" s="32"/>
      <c r="P72" s="8" t="str">
        <f>IF(O72="","","-")</f>
        <v/>
      </c>
      <c r="Q72" s="31"/>
      <c r="R72" s="8" t="str">
        <f>IF(O72="","",IF(O72&gt;Q72,1,0))</f>
        <v/>
      </c>
      <c r="S72" s="30" t="s">
        <v>8</v>
      </c>
      <c r="T72" s="30">
        <f>COUNTIF(C71:R71,"○")</f>
        <v>1</v>
      </c>
      <c r="U72" s="7" t="s">
        <v>0</v>
      </c>
      <c r="V72" s="7">
        <f>COUNTIF(C71:R71,"×")</f>
        <v>1</v>
      </c>
      <c r="W72" s="30"/>
      <c r="X72" s="123"/>
      <c r="Y72" s="28"/>
      <c r="Z72" s="56"/>
    </row>
    <row r="73" spans="1:26">
      <c r="A73" s="59" t="s">
        <v>34</v>
      </c>
      <c r="B73" s="58"/>
      <c r="C73" s="32">
        <f>I69</f>
        <v>15</v>
      </c>
      <c r="D73" s="8" t="str">
        <f>IF(C73="","","-")</f>
        <v>-</v>
      </c>
      <c r="E73" s="31">
        <f>G69</f>
        <v>21</v>
      </c>
      <c r="F73" s="8">
        <f>IF(C73="","",IF(C73&gt;E73,1,0))</f>
        <v>0</v>
      </c>
      <c r="G73" s="35"/>
      <c r="H73" s="34"/>
      <c r="I73" s="34"/>
      <c r="J73" s="33"/>
      <c r="K73" s="32">
        <v>21</v>
      </c>
      <c r="L73" s="8" t="str">
        <f>IF(K73="","","-")</f>
        <v>-</v>
      </c>
      <c r="M73" s="31">
        <v>13</v>
      </c>
      <c r="N73" s="8">
        <f>IF(K73="","",IF(K73&gt;M73,1,0))</f>
        <v>1</v>
      </c>
      <c r="O73" s="32"/>
      <c r="P73" s="8" t="str">
        <f>IF(O73="","","-")</f>
        <v/>
      </c>
      <c r="Q73" s="31"/>
      <c r="R73" s="8" t="str">
        <f>IF(O73="","",IF(O73&gt;Q73,1,0))</f>
        <v/>
      </c>
      <c r="S73" s="30" t="s">
        <v>3</v>
      </c>
      <c r="T73" s="30">
        <f>COUNTIF(F72:F74,1)+COUNTIF(J72:J74,1)+COUNTIF(N72:N74,1)+COUNTIF(R72:R74,1)</f>
        <v>2</v>
      </c>
      <c r="U73" s="7" t="s">
        <v>0</v>
      </c>
      <c r="V73" s="7">
        <f>COUNTIF(F72:F74,0)+COUNTIF(J72:J74,0)+COUNTIF(N72:N74,0)+COUNTIF(R72:R74,0)</f>
        <v>2</v>
      </c>
      <c r="W73" s="30"/>
      <c r="X73" s="123"/>
      <c r="Y73" s="28"/>
      <c r="Z73" s="56"/>
    </row>
    <row r="74" spans="1:26">
      <c r="A74" s="83"/>
      <c r="B74" s="82"/>
      <c r="C74" s="75" t="str">
        <f>IF(I70="","",I70)</f>
        <v/>
      </c>
      <c r="D74" s="72" t="str">
        <f>IF(C74="","","-")</f>
        <v/>
      </c>
      <c r="E74" s="73" t="str">
        <f>IF(G70="","",G70)</f>
        <v/>
      </c>
      <c r="F74" s="8" t="str">
        <f>IF(C74="","",IF(C74&gt;E74,1,0))</f>
        <v/>
      </c>
      <c r="G74" s="81"/>
      <c r="H74" s="80"/>
      <c r="I74" s="80"/>
      <c r="J74" s="79"/>
      <c r="K74" s="75"/>
      <c r="L74" s="8" t="str">
        <f>IF(K74="","","-")</f>
        <v/>
      </c>
      <c r="M74" s="73"/>
      <c r="N74" s="8" t="str">
        <f>IF(K74="","",IF(K74&gt;M74,1,0))</f>
        <v/>
      </c>
      <c r="O74" s="75"/>
      <c r="P74" s="72" t="str">
        <f>IF(O74="","","-")</f>
        <v/>
      </c>
      <c r="Q74" s="73"/>
      <c r="R74" s="8" t="str">
        <f>IF(O74="","",IF(O74&gt;Q74,1,0))</f>
        <v/>
      </c>
      <c r="S74" s="68" t="s">
        <v>1</v>
      </c>
      <c r="T74" s="68">
        <f>SUM(C72:C74)+SUM(G72:G74)+SUM(K72:K74)+SUM(O72:O74)</f>
        <v>62</v>
      </c>
      <c r="U74" s="69" t="s">
        <v>0</v>
      </c>
      <c r="V74" s="69">
        <f>SUM(E72:E74)+SUM(I72:I74)+SUM(M72:M74)+SUM(Q72:Q74)</f>
        <v>68</v>
      </c>
      <c r="W74" s="68">
        <f>T74-V74</f>
        <v>-6</v>
      </c>
      <c r="X74" s="89"/>
      <c r="Y74" s="66"/>
      <c r="Z74" s="65"/>
    </row>
    <row r="75" spans="1:26">
      <c r="A75" s="51"/>
      <c r="B75" s="64"/>
      <c r="C75" s="46" t="str">
        <f>IF(A76="","",IF(K67="○","×","○"))</f>
        <v>×</v>
      </c>
      <c r="D75" s="45"/>
      <c r="E75" s="44"/>
      <c r="F75" s="43"/>
      <c r="G75" s="46" t="str">
        <f>IF(A76="","",IF(K71="○","×","○"))</f>
        <v>×</v>
      </c>
      <c r="H75" s="45"/>
      <c r="I75" s="44"/>
      <c r="J75" s="43"/>
      <c r="K75" s="49"/>
      <c r="L75" s="48"/>
      <c r="M75" s="48"/>
      <c r="N75" s="47"/>
      <c r="O75" s="46" t="str">
        <f>IF(R76="","",IF(SUM(R76:R78)&gt;=2,"○","×"))</f>
        <v/>
      </c>
      <c r="P75" s="45"/>
      <c r="Q75" s="44"/>
      <c r="R75" s="43"/>
      <c r="S75" s="87"/>
      <c r="T75" s="87"/>
      <c r="U75" s="88"/>
      <c r="V75" s="88"/>
      <c r="W75" s="87"/>
      <c r="X75" s="120" t="s">
        <v>5</v>
      </c>
      <c r="Y75" s="41">
        <v>3</v>
      </c>
      <c r="Z75" s="60">
        <f>IF(C75="","",RANK(W78,W70:W82,0))</f>
        <v>3</v>
      </c>
    </row>
    <row r="76" spans="1:26">
      <c r="A76" s="59" t="s">
        <v>81</v>
      </c>
      <c r="B76" s="58"/>
      <c r="C76" s="32">
        <f>IF(A76="","",M68)</f>
        <v>9</v>
      </c>
      <c r="D76" s="8" t="str">
        <f>IF(C76="","","-")</f>
        <v>-</v>
      </c>
      <c r="E76" s="31">
        <f>IF(C76="","",K68)</f>
        <v>21</v>
      </c>
      <c r="F76" s="8">
        <f>IF(C76="","",IF(C76&gt;E76,1,0))</f>
        <v>0</v>
      </c>
      <c r="G76" s="32">
        <f>IF(A76="","",M72)</f>
        <v>13</v>
      </c>
      <c r="H76" s="8" t="str">
        <f>IF(G76="","","-")</f>
        <v>-</v>
      </c>
      <c r="I76" s="31">
        <f>IF(A76="","",K72)</f>
        <v>21</v>
      </c>
      <c r="J76" s="8">
        <f>IF(G76="","",IF(G76&gt;I76,1,0))</f>
        <v>0</v>
      </c>
      <c r="K76" s="35"/>
      <c r="L76" s="34"/>
      <c r="M76" s="34"/>
      <c r="N76" s="33"/>
      <c r="O76" s="32"/>
      <c r="P76" s="8" t="str">
        <f>IF(O76="","","-")</f>
        <v/>
      </c>
      <c r="Q76" s="31"/>
      <c r="R76" s="8" t="str">
        <f>IF(O76="","",IF(O76&gt;Q76,1,0))</f>
        <v/>
      </c>
      <c r="S76" s="30" t="s">
        <v>8</v>
      </c>
      <c r="T76" s="30">
        <f>IF(A76="","",COUNTIF(C75:R75,"○"))</f>
        <v>0</v>
      </c>
      <c r="U76" s="7" t="s">
        <v>0</v>
      </c>
      <c r="V76" s="7">
        <f>COUNTIF(C75:R75,"×")</f>
        <v>2</v>
      </c>
      <c r="W76" s="30"/>
      <c r="X76" s="123"/>
      <c r="Y76" s="28"/>
      <c r="Z76" s="56"/>
    </row>
    <row r="77" spans="1:26">
      <c r="A77" s="59" t="s">
        <v>11</v>
      </c>
      <c r="B77" s="58"/>
      <c r="C77" s="32">
        <f>IF(A76="","",M69)</f>
        <v>5</v>
      </c>
      <c r="D77" s="8" t="str">
        <f>IF(C77="","","-")</f>
        <v>-</v>
      </c>
      <c r="E77" s="31">
        <f>IF(C77="","",K69)</f>
        <v>21</v>
      </c>
      <c r="F77" s="8">
        <f>IF(C77="","",IF(C77&gt;E77,1,0))</f>
        <v>0</v>
      </c>
      <c r="G77" s="32">
        <f>IF(A76="","",M73)</f>
        <v>13</v>
      </c>
      <c r="H77" s="8" t="str">
        <f>IF(G77="","","-")</f>
        <v>-</v>
      </c>
      <c r="I77" s="31">
        <f>IF(A76="","",K73)</f>
        <v>21</v>
      </c>
      <c r="J77" s="8">
        <f>IF(G77="","",IF(G77&gt;I77,1,0))</f>
        <v>0</v>
      </c>
      <c r="K77" s="35"/>
      <c r="L77" s="34"/>
      <c r="M77" s="34"/>
      <c r="N77" s="33"/>
      <c r="O77" s="32"/>
      <c r="P77" s="8" t="str">
        <f>IF(O77="","","-")</f>
        <v/>
      </c>
      <c r="Q77" s="31"/>
      <c r="R77" s="8" t="str">
        <f>IF(O77="","",IF(O77&gt;Q77,1,0))</f>
        <v/>
      </c>
      <c r="S77" s="30" t="s">
        <v>3</v>
      </c>
      <c r="T77" s="30">
        <f>COUNTIF(F76:F78,1)+COUNTIF(J76:J78,1)+COUNTIF(N76:N78,1)+COUNTIF(R76:R78,1)</f>
        <v>0</v>
      </c>
      <c r="U77" s="7" t="s">
        <v>0</v>
      </c>
      <c r="V77" s="7">
        <f>COUNTIF(F76:F78,0)+COUNTIF(J76:J78,0)+COUNTIF(N76:N78,0)+COUNTIF(R76:R78,0)</f>
        <v>4</v>
      </c>
      <c r="W77" s="30"/>
      <c r="X77" s="123"/>
      <c r="Y77" s="28"/>
      <c r="Z77" s="56"/>
    </row>
    <row r="78" spans="1:26" ht="14.25" thickBot="1">
      <c r="A78" s="111"/>
      <c r="B78" s="110"/>
      <c r="C78" s="18" t="str">
        <f>IF(M70="","",M70)</f>
        <v/>
      </c>
      <c r="D78" s="16" t="str">
        <f>IF(C78="","","-")</f>
        <v/>
      </c>
      <c r="E78" s="17" t="str">
        <f>IF(K70="","",K70)</f>
        <v/>
      </c>
      <c r="F78" s="16" t="str">
        <f>IF(C78="","",IF(C78&gt;E78,1,0))</f>
        <v/>
      </c>
      <c r="G78" s="18" t="str">
        <f>IF(M74="","",M74)</f>
        <v/>
      </c>
      <c r="H78" s="16" t="str">
        <f>IF(G78="","","-")</f>
        <v/>
      </c>
      <c r="I78" s="17" t="str">
        <f>IF(K74="","",K74)</f>
        <v/>
      </c>
      <c r="J78" s="16" t="str">
        <f>IF(G78="","",IF(G78&gt;I78,1,0))</f>
        <v/>
      </c>
      <c r="K78" s="21"/>
      <c r="L78" s="20"/>
      <c r="M78" s="20"/>
      <c r="N78" s="19"/>
      <c r="O78" s="18"/>
      <c r="P78" s="16" t="str">
        <f>IF(O78="","","-")</f>
        <v/>
      </c>
      <c r="Q78" s="17"/>
      <c r="R78" s="16" t="str">
        <f>IF(O78="","",IF(O78&gt;Q78,1,0))</f>
        <v/>
      </c>
      <c r="S78" s="14" t="s">
        <v>1</v>
      </c>
      <c r="T78" s="14">
        <f>SUM(C76:C78)+SUM(G76:G78)+SUM(K76:K78)+SUM(O76:O78)</f>
        <v>40</v>
      </c>
      <c r="U78" s="15" t="s">
        <v>0</v>
      </c>
      <c r="V78" s="15">
        <f>SUM(E76:E78)+SUM(I76:I78)+SUM(M76:M78)+SUM(Q76:Q78)</f>
        <v>84</v>
      </c>
      <c r="W78" s="14">
        <f>IF(T76="","",T78-V78)</f>
        <v>-44</v>
      </c>
      <c r="X78" s="125"/>
      <c r="Y78" s="12"/>
      <c r="Z78" s="65"/>
    </row>
    <row r="79" spans="1:26">
      <c r="A79" s="124"/>
      <c r="B79" s="112"/>
      <c r="C79" s="63" t="str">
        <f>IF(R68="","",IF(O67="○","×","○"))</f>
        <v/>
      </c>
      <c r="D79" s="62"/>
      <c r="E79" s="61"/>
      <c r="F79" s="9"/>
      <c r="G79" s="63" t="str">
        <f>IF(R72="","",IF(O71="○","×","○"))</f>
        <v/>
      </c>
      <c r="H79" s="62"/>
      <c r="I79" s="61"/>
      <c r="J79" s="9"/>
      <c r="K79" s="63" t="str">
        <f>IF(R76="","",IF(O75="○","×","○"))</f>
        <v/>
      </c>
      <c r="L79" s="62"/>
      <c r="M79" s="61"/>
      <c r="N79" s="9"/>
      <c r="O79" s="35"/>
      <c r="P79" s="34"/>
      <c r="Q79" s="34"/>
      <c r="R79" s="33"/>
      <c r="S79" s="30"/>
      <c r="T79" s="30"/>
      <c r="U79" s="7"/>
      <c r="V79" s="7"/>
      <c r="W79" s="30"/>
      <c r="X79" s="128"/>
      <c r="Y79" s="28"/>
      <c r="Z79" s="60" t="str">
        <f>IF(C79="","",RANK(W82,W70:W82,0))</f>
        <v/>
      </c>
    </row>
    <row r="80" spans="1:26">
      <c r="A80" s="122"/>
      <c r="B80" s="58"/>
      <c r="C80" s="32" t="str">
        <f>IF(Q68="","",Q68)</f>
        <v/>
      </c>
      <c r="D80" s="8" t="str">
        <f>IF(C80="","","-")</f>
        <v/>
      </c>
      <c r="E80" s="31" t="str">
        <f>IF(C80="","",O68)</f>
        <v/>
      </c>
      <c r="F80" s="8" t="str">
        <f>IF(C80="","",IF(C80&gt;E80,1,0))</f>
        <v/>
      </c>
      <c r="G80" s="32" t="str">
        <f>IF(Q72="","",Q72)</f>
        <v/>
      </c>
      <c r="H80" s="8" t="str">
        <f>IF(G80="","","-")</f>
        <v/>
      </c>
      <c r="I80" s="31" t="str">
        <f>IF(G80="","",O72)</f>
        <v/>
      </c>
      <c r="J80" s="8" t="str">
        <f>IF(G80="","",IF(G80&gt;I80,1,0))</f>
        <v/>
      </c>
      <c r="K80" s="32" t="str">
        <f>IF(Q76="","",Q76)</f>
        <v/>
      </c>
      <c r="L80" s="8" t="str">
        <f>IF(K80="","","-")</f>
        <v/>
      </c>
      <c r="M80" s="31" t="str">
        <f>IF(K80="","",O76)</f>
        <v/>
      </c>
      <c r="N80" s="8" t="str">
        <f>IF(K80="","",IF(K80&gt;M80,1,0))</f>
        <v/>
      </c>
      <c r="O80" s="35"/>
      <c r="P80" s="34"/>
      <c r="Q80" s="34"/>
      <c r="R80" s="33"/>
      <c r="S80" s="30" t="s">
        <v>8</v>
      </c>
      <c r="T80" s="30" t="str">
        <f>IF(C79="","",COUNTIF(C79:R79,"○"))</f>
        <v/>
      </c>
      <c r="U80" s="7" t="s">
        <v>0</v>
      </c>
      <c r="V80" s="7" t="str">
        <f>IF(T80="","",COUNTIF(C79:R79,"×"))</f>
        <v/>
      </c>
      <c r="W80" s="30"/>
      <c r="X80" s="128"/>
      <c r="Y80" s="28"/>
      <c r="Z80" s="56"/>
    </row>
    <row r="81" spans="1:26">
      <c r="A81" s="122"/>
      <c r="B81" s="58"/>
      <c r="C81" s="32" t="str">
        <f>IF(Q69="","",Q69)</f>
        <v/>
      </c>
      <c r="D81" s="8" t="str">
        <f>IF(C81="","","-")</f>
        <v/>
      </c>
      <c r="E81" s="31" t="str">
        <f>IF(C81="","",O69)</f>
        <v/>
      </c>
      <c r="F81" s="8" t="str">
        <f>IF(C81="","",IF(C81&gt;E81,1,0))</f>
        <v/>
      </c>
      <c r="G81" s="32" t="str">
        <f>IF(Q73="","",Q73)</f>
        <v/>
      </c>
      <c r="H81" s="8" t="str">
        <f>IF(G81="","","-")</f>
        <v/>
      </c>
      <c r="I81" s="31" t="str">
        <f>IF(G81="","",O73)</f>
        <v/>
      </c>
      <c r="J81" s="8" t="str">
        <f>IF(G81="","",IF(G81&gt;I81,1,0))</f>
        <v/>
      </c>
      <c r="K81" s="32" t="str">
        <f>IF(Q77="","",Q77)</f>
        <v/>
      </c>
      <c r="L81" s="8" t="str">
        <f>IF(K81="","","-")</f>
        <v/>
      </c>
      <c r="M81" s="31" t="str">
        <f>IF(K81="","",O77)</f>
        <v/>
      </c>
      <c r="N81" s="8" t="str">
        <f>IF(K81="","",IF(K81&gt;M81,1,0))</f>
        <v/>
      </c>
      <c r="O81" s="35"/>
      <c r="P81" s="34"/>
      <c r="Q81" s="34"/>
      <c r="R81" s="33"/>
      <c r="S81" s="30" t="s">
        <v>3</v>
      </c>
      <c r="T81" s="30">
        <f>COUNTIF(F80:F82,1)+COUNTIF(J80:J82,1)+COUNTIF(N80:N82,1)+COUNTIF(R80:R82,1)</f>
        <v>0</v>
      </c>
      <c r="U81" s="7" t="s">
        <v>0</v>
      </c>
      <c r="V81" s="7">
        <f>COUNTIF(F80:F82,0)+COUNTIF(J80:J82,0)+COUNTIF(N80:N82,0)+COUNTIF(R80:R82,0)</f>
        <v>0</v>
      </c>
      <c r="W81" s="30"/>
      <c r="X81" s="128"/>
      <c r="Y81" s="28"/>
      <c r="Z81" s="56"/>
    </row>
    <row r="82" spans="1:26" ht="14.25" thickBot="1">
      <c r="A82" s="91"/>
      <c r="B82" s="82"/>
      <c r="C82" s="18" t="str">
        <f>IF(Q70="","",Q70)</f>
        <v/>
      </c>
      <c r="D82" s="16" t="str">
        <f>IF(C82="","","-")</f>
        <v/>
      </c>
      <c r="E82" s="17" t="str">
        <f>IF(C82="","",O70)</f>
        <v/>
      </c>
      <c r="F82" s="16" t="str">
        <f>IF(C82="","",IF(C82&gt;E82,1,0))</f>
        <v/>
      </c>
      <c r="G82" s="18" t="str">
        <f>IF(Q74="","",Q74)</f>
        <v/>
      </c>
      <c r="H82" s="16" t="str">
        <f>IF(G82="","","-")</f>
        <v/>
      </c>
      <c r="I82" s="17" t="str">
        <f>IF(G82="","",O74)</f>
        <v/>
      </c>
      <c r="J82" s="16" t="str">
        <f>IF(G82="","",IF(G82&gt;I82,1,0))</f>
        <v/>
      </c>
      <c r="K82" s="18" t="str">
        <f>IF(Q78="","",Q78)</f>
        <v/>
      </c>
      <c r="L82" s="16" t="str">
        <f>IF(K82="","","-")</f>
        <v/>
      </c>
      <c r="M82" s="17" t="str">
        <f>IF(K82="","",O78)</f>
        <v/>
      </c>
      <c r="N82" s="16" t="str">
        <f>IF(K82="","",IF(K82&gt;M82,1,0))</f>
        <v/>
      </c>
      <c r="O82" s="21"/>
      <c r="P82" s="20"/>
      <c r="Q82" s="20"/>
      <c r="R82" s="19"/>
      <c r="S82" s="14" t="s">
        <v>1</v>
      </c>
      <c r="T82" s="14">
        <f>SUM(C80:C82)+SUM(G80:G82)+SUM(K80:K82)+SUM(O80:O82)</f>
        <v>0</v>
      </c>
      <c r="U82" s="15" t="s">
        <v>0</v>
      </c>
      <c r="V82" s="15">
        <f>SUM(E80:E82)+SUM(I80:I82)+SUM(M80:M82)+SUM(Q80:Q82)</f>
        <v>0</v>
      </c>
      <c r="W82" s="14" t="str">
        <f>IF(T80="","",T82-V82)</f>
        <v/>
      </c>
      <c r="X82" s="127"/>
      <c r="Y82" s="12"/>
      <c r="Z82" s="65"/>
    </row>
    <row r="83" spans="1:26" ht="14.25" thickBot="1"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26">
      <c r="A84" s="104" t="s">
        <v>17</v>
      </c>
      <c r="B84" s="97"/>
      <c r="C84" s="102" t="str">
        <f>A87</f>
        <v>八岩　慎之介</v>
      </c>
      <c r="D84" s="101"/>
      <c r="E84" s="101"/>
      <c r="F84" s="103"/>
      <c r="G84" s="102" t="str">
        <f>A91</f>
        <v>石井　雅将</v>
      </c>
      <c r="H84" s="101"/>
      <c r="I84" s="101"/>
      <c r="J84" s="100"/>
      <c r="K84" s="102" t="str">
        <f>A95</f>
        <v>御崎　勇太</v>
      </c>
      <c r="L84" s="101"/>
      <c r="M84" s="101"/>
      <c r="N84" s="100"/>
      <c r="O84" s="102" t="str">
        <f>IF(A99="","",A99)</f>
        <v/>
      </c>
      <c r="P84" s="101"/>
      <c r="Q84" s="101"/>
      <c r="R84" s="126"/>
      <c r="S84" s="99" t="s">
        <v>16</v>
      </c>
      <c r="T84" s="98"/>
      <c r="U84" s="98"/>
      <c r="V84" s="98"/>
      <c r="W84" s="97"/>
      <c r="X84" s="96" t="s">
        <v>15</v>
      </c>
      <c r="Y84" s="95" t="s">
        <v>14</v>
      </c>
      <c r="Z84" s="64" t="s">
        <v>14</v>
      </c>
    </row>
    <row r="85" spans="1:26">
      <c r="A85" s="83"/>
      <c r="B85" s="90"/>
      <c r="C85" s="93" t="str">
        <f>A88</f>
        <v>（八幡西Ｊｒ）</v>
      </c>
      <c r="D85" s="92"/>
      <c r="E85" s="92"/>
      <c r="F85" s="94"/>
      <c r="G85" s="93" t="str">
        <f>A92</f>
        <v>（永井ＢＣ）</v>
      </c>
      <c r="H85" s="92"/>
      <c r="I85" s="92"/>
      <c r="J85" s="76"/>
      <c r="K85" s="93" t="str">
        <f>A96</f>
        <v>（東雲ＢＳＳ）</v>
      </c>
      <c r="L85" s="92"/>
      <c r="M85" s="92"/>
      <c r="N85" s="76"/>
      <c r="O85" s="93" t="str">
        <f>IF(A100="","",A100)</f>
        <v/>
      </c>
      <c r="P85" s="92"/>
      <c r="Q85" s="92"/>
      <c r="R85" s="77"/>
      <c r="S85" s="91"/>
      <c r="T85" s="82"/>
      <c r="U85" s="82"/>
      <c r="V85" s="82"/>
      <c r="W85" s="90"/>
      <c r="X85" s="89"/>
      <c r="Y85" s="66"/>
      <c r="Z85" s="82"/>
    </row>
    <row r="86" spans="1:26">
      <c r="A86" s="51"/>
      <c r="B86" s="64"/>
      <c r="C86" s="49"/>
      <c r="D86" s="48"/>
      <c r="E86" s="48"/>
      <c r="F86" s="47"/>
      <c r="G86" s="46" t="str">
        <f>IF(SUM(J87:J89)&gt;=2,"○","×")</f>
        <v>×</v>
      </c>
      <c r="H86" s="45"/>
      <c r="I86" s="44"/>
      <c r="J86" s="43">
        <v>2</v>
      </c>
      <c r="K86" s="46" t="str">
        <f>IF(SUM(N87:N89)&gt;=2,"○","×")</f>
        <v>○</v>
      </c>
      <c r="L86" s="45"/>
      <c r="M86" s="44"/>
      <c r="N86" s="43">
        <v>12</v>
      </c>
      <c r="O86" s="46" t="str">
        <f>IF(R87="","",IF(SUM(R87:R89)&gt;=2,"○","×"))</f>
        <v/>
      </c>
      <c r="P86" s="45"/>
      <c r="Q86" s="44"/>
      <c r="R86" s="43"/>
      <c r="S86" s="87"/>
      <c r="T86" s="87"/>
      <c r="U86" s="88"/>
      <c r="V86" s="88"/>
      <c r="W86" s="87"/>
      <c r="X86" s="120" t="s">
        <v>10</v>
      </c>
      <c r="Y86" s="41">
        <v>2</v>
      </c>
      <c r="Z86" s="60">
        <f>RANK(W89,W86:W101,0)</f>
        <v>2</v>
      </c>
    </row>
    <row r="87" spans="1:26">
      <c r="A87" s="59" t="s">
        <v>80</v>
      </c>
      <c r="B87" s="58"/>
      <c r="C87" s="35"/>
      <c r="D87" s="34"/>
      <c r="E87" s="34"/>
      <c r="F87" s="33"/>
      <c r="G87" s="32">
        <v>21</v>
      </c>
      <c r="H87" s="8" t="str">
        <f>IF(G87="","","-")</f>
        <v>-</v>
      </c>
      <c r="I87" s="31">
        <v>18</v>
      </c>
      <c r="J87" s="8">
        <f>IF(G87="","",IF(G87&gt;I87,1,0))</f>
        <v>1</v>
      </c>
      <c r="K87" s="32">
        <v>21</v>
      </c>
      <c r="L87" s="8" t="str">
        <f>IF(K87="","","-")</f>
        <v>-</v>
      </c>
      <c r="M87" s="31">
        <v>6</v>
      </c>
      <c r="N87" s="8">
        <f>IF(K87="","",IF(K87&gt;M87,1,0))</f>
        <v>1</v>
      </c>
      <c r="O87" s="32"/>
      <c r="P87" s="86" t="str">
        <f>IF(O87="","","-")</f>
        <v/>
      </c>
      <c r="Q87" s="31"/>
      <c r="R87" s="8" t="str">
        <f>IF(O87="","",IF(O87&gt;Q87,1,0))</f>
        <v/>
      </c>
      <c r="S87" s="85" t="s">
        <v>8</v>
      </c>
      <c r="T87" s="85">
        <f>COUNTIF(C86:R86,"○")</f>
        <v>1</v>
      </c>
      <c r="U87" s="84" t="s">
        <v>0</v>
      </c>
      <c r="V87" s="7">
        <f>COUNTIF(C86:R86,"×")</f>
        <v>1</v>
      </c>
      <c r="W87" s="30"/>
      <c r="X87" s="123"/>
      <c r="Y87" s="28"/>
      <c r="Z87" s="56"/>
    </row>
    <row r="88" spans="1:26">
      <c r="A88" s="59" t="s">
        <v>21</v>
      </c>
      <c r="B88" s="58"/>
      <c r="C88" s="35"/>
      <c r="D88" s="34"/>
      <c r="E88" s="34"/>
      <c r="F88" s="33"/>
      <c r="G88" s="32">
        <v>18</v>
      </c>
      <c r="H88" s="8" t="str">
        <f>IF(G88="","","-")</f>
        <v>-</v>
      </c>
      <c r="I88" s="31">
        <v>21</v>
      </c>
      <c r="J88" s="8">
        <f>IF(G88="","",IF(G88&gt;I88,1,0))</f>
        <v>0</v>
      </c>
      <c r="K88" s="32">
        <v>21</v>
      </c>
      <c r="L88" s="8" t="str">
        <f>IF(K88="","","-")</f>
        <v>-</v>
      </c>
      <c r="M88" s="31">
        <v>2</v>
      </c>
      <c r="N88" s="8">
        <f>IF(K88="","",IF(K88&gt;M88,1,0))</f>
        <v>1</v>
      </c>
      <c r="O88" s="32"/>
      <c r="P88" s="86" t="str">
        <f>IF(O88="","","-")</f>
        <v/>
      </c>
      <c r="Q88" s="31"/>
      <c r="R88" s="8" t="str">
        <f>IF(O88="","",IF(O88&gt;Q88,1,0))</f>
        <v/>
      </c>
      <c r="S88" s="85" t="s">
        <v>3</v>
      </c>
      <c r="T88" s="85">
        <f>COUNTIF(F87:F89,1)+COUNTIF(J87:J89,1)+COUNTIF(N87:N89,1)+COUNTIF(R87:R89,1)</f>
        <v>3</v>
      </c>
      <c r="U88" s="84" t="s">
        <v>0</v>
      </c>
      <c r="V88" s="7">
        <f>COUNTIF(F87:F89,0)+COUNTIF(J87:J89,0)+COUNTIF(N87:N89,0)+COUNTIF(R87:R89,0)</f>
        <v>2</v>
      </c>
      <c r="W88" s="30"/>
      <c r="X88" s="123"/>
      <c r="Y88" s="28"/>
      <c r="Z88" s="56"/>
    </row>
    <row r="89" spans="1:26">
      <c r="A89" s="83"/>
      <c r="B89" s="82"/>
      <c r="C89" s="81"/>
      <c r="D89" s="80"/>
      <c r="E89" s="80"/>
      <c r="F89" s="79"/>
      <c r="G89" s="75">
        <v>18</v>
      </c>
      <c r="H89" s="72" t="str">
        <f>IF(G89="","","-")</f>
        <v>-</v>
      </c>
      <c r="I89" s="73">
        <v>21</v>
      </c>
      <c r="J89" s="72">
        <f>IF(G89="","",IF(G89&gt;I89,1,0))</f>
        <v>0</v>
      </c>
      <c r="K89" s="75"/>
      <c r="L89" s="72" t="str">
        <f>IF(K89="","","-")</f>
        <v/>
      </c>
      <c r="M89" s="73"/>
      <c r="N89" s="72" t="str">
        <f>IF(K89="","",IF(K89&gt;M89,1,0))</f>
        <v/>
      </c>
      <c r="O89" s="75"/>
      <c r="P89" s="74" t="str">
        <f>IF(O89="","","-")</f>
        <v/>
      </c>
      <c r="Q89" s="73"/>
      <c r="R89" s="72" t="str">
        <f>IF(O89="","",IF(O89&gt;Q89,1,0))</f>
        <v/>
      </c>
      <c r="S89" s="71" t="s">
        <v>1</v>
      </c>
      <c r="T89" s="71">
        <f>SUM(C87:C89)+SUM(G87:G89)+SUM(K87:K89)+SUM(O87:O89)</f>
        <v>99</v>
      </c>
      <c r="U89" s="70" t="s">
        <v>0</v>
      </c>
      <c r="V89" s="69">
        <f>SUM(E87:E89)+SUM(I87:I89)+SUM(M87:M89)+SUM(Q87:Q89)</f>
        <v>68</v>
      </c>
      <c r="W89" s="68">
        <f>T89-V89</f>
        <v>31</v>
      </c>
      <c r="X89" s="89"/>
      <c r="Y89" s="66"/>
      <c r="Z89" s="65"/>
    </row>
    <row r="90" spans="1:26">
      <c r="A90" s="51"/>
      <c r="B90" s="64"/>
      <c r="C90" s="63" t="str">
        <f>IF(G86="○","×","○")</f>
        <v>○</v>
      </c>
      <c r="D90" s="62"/>
      <c r="E90" s="61"/>
      <c r="F90" s="9"/>
      <c r="G90" s="35"/>
      <c r="H90" s="34"/>
      <c r="I90" s="34"/>
      <c r="J90" s="33"/>
      <c r="K90" s="63" t="str">
        <f>IF(SUM(N91:N93)&gt;=2,"○","×")</f>
        <v>○</v>
      </c>
      <c r="L90" s="62"/>
      <c r="M90" s="61"/>
      <c r="N90" s="9">
        <v>7</v>
      </c>
      <c r="O90" s="63" t="str">
        <f>IF(R91="","",IF(SUM(R91:R93)&gt;=2,"○","×"))</f>
        <v/>
      </c>
      <c r="P90" s="62"/>
      <c r="Q90" s="61"/>
      <c r="R90" s="9"/>
      <c r="S90" s="30"/>
      <c r="T90" s="30"/>
      <c r="U90" s="7"/>
      <c r="V90" s="7"/>
      <c r="W90" s="30"/>
      <c r="X90" s="120" t="s">
        <v>13</v>
      </c>
      <c r="Y90" s="41">
        <v>1</v>
      </c>
      <c r="Z90" s="60">
        <f>RANK(W93,W89:W101,0)</f>
        <v>1</v>
      </c>
    </row>
    <row r="91" spans="1:26">
      <c r="A91" s="59" t="s">
        <v>79</v>
      </c>
      <c r="B91" s="58"/>
      <c r="C91" s="32">
        <f>I87</f>
        <v>18</v>
      </c>
      <c r="D91" s="8" t="str">
        <f>IF(C91="","","-")</f>
        <v>-</v>
      </c>
      <c r="E91" s="31">
        <f>G87</f>
        <v>21</v>
      </c>
      <c r="F91" s="8">
        <f>IF(C91="","",IF(C91&gt;E91,1,0))</f>
        <v>0</v>
      </c>
      <c r="G91" s="35"/>
      <c r="H91" s="34"/>
      <c r="I91" s="34"/>
      <c r="J91" s="33"/>
      <c r="K91" s="32">
        <v>21</v>
      </c>
      <c r="L91" s="8" t="str">
        <f>IF(K91="","","-")</f>
        <v>-</v>
      </c>
      <c r="M91" s="31">
        <v>5</v>
      </c>
      <c r="N91" s="8">
        <f>IF(K91="","",IF(K91&gt;M91,1,0))</f>
        <v>1</v>
      </c>
      <c r="O91" s="32"/>
      <c r="P91" s="8" t="str">
        <f>IF(O91="","","-")</f>
        <v/>
      </c>
      <c r="Q91" s="31"/>
      <c r="R91" s="8" t="str">
        <f>IF(O91="","",IF(O91&gt;Q91,1,0))</f>
        <v/>
      </c>
      <c r="S91" s="30" t="s">
        <v>8</v>
      </c>
      <c r="T91" s="30">
        <f>COUNTIF(C90:R90,"○")</f>
        <v>2</v>
      </c>
      <c r="U91" s="7" t="s">
        <v>0</v>
      </c>
      <c r="V91" s="7">
        <f>COUNTIF(C90:R90,"×")</f>
        <v>0</v>
      </c>
      <c r="W91" s="30"/>
      <c r="X91" s="123"/>
      <c r="Y91" s="28"/>
      <c r="Z91" s="56"/>
    </row>
    <row r="92" spans="1:26">
      <c r="A92" s="59" t="s">
        <v>26</v>
      </c>
      <c r="B92" s="58"/>
      <c r="C92" s="32">
        <f>I88</f>
        <v>21</v>
      </c>
      <c r="D92" s="8" t="str">
        <f>IF(C92="","","-")</f>
        <v>-</v>
      </c>
      <c r="E92" s="31">
        <f>G88</f>
        <v>18</v>
      </c>
      <c r="F92" s="8">
        <f>IF(C92="","",IF(C92&gt;E92,1,0))</f>
        <v>1</v>
      </c>
      <c r="G92" s="35"/>
      <c r="H92" s="34"/>
      <c r="I92" s="34"/>
      <c r="J92" s="33"/>
      <c r="K92" s="32">
        <v>21</v>
      </c>
      <c r="L92" s="8" t="str">
        <f>IF(K92="","","-")</f>
        <v>-</v>
      </c>
      <c r="M92" s="31">
        <v>4</v>
      </c>
      <c r="N92" s="8">
        <f>IF(K92="","",IF(K92&gt;M92,1,0))</f>
        <v>1</v>
      </c>
      <c r="O92" s="32"/>
      <c r="P92" s="8" t="str">
        <f>IF(O92="","","-")</f>
        <v/>
      </c>
      <c r="Q92" s="31"/>
      <c r="R92" s="8" t="str">
        <f>IF(O92="","",IF(O92&gt;Q92,1,0))</f>
        <v/>
      </c>
      <c r="S92" s="30" t="s">
        <v>3</v>
      </c>
      <c r="T92" s="30">
        <f>COUNTIF(F91:F93,1)+COUNTIF(J91:J93,1)+COUNTIF(N91:N93,1)+COUNTIF(R91:R93,1)</f>
        <v>4</v>
      </c>
      <c r="U92" s="7" t="s">
        <v>0</v>
      </c>
      <c r="V92" s="7">
        <f>COUNTIF(F91:F93,0)+COUNTIF(J91:J93,0)+COUNTIF(N91:N93,0)+COUNTIF(R91:R93,0)</f>
        <v>1</v>
      </c>
      <c r="W92" s="30"/>
      <c r="X92" s="123"/>
      <c r="Y92" s="28"/>
      <c r="Z92" s="56"/>
    </row>
    <row r="93" spans="1:26">
      <c r="A93" s="83"/>
      <c r="B93" s="82"/>
      <c r="C93" s="75">
        <f>IF(I89="","",I89)</f>
        <v>21</v>
      </c>
      <c r="D93" s="72" t="str">
        <f>IF(C93="","","-")</f>
        <v>-</v>
      </c>
      <c r="E93" s="73">
        <f>IF(G89="","",G89)</f>
        <v>18</v>
      </c>
      <c r="F93" s="8">
        <f>IF(C93="","",IF(C93&gt;E93,1,0))</f>
        <v>1</v>
      </c>
      <c r="G93" s="81"/>
      <c r="H93" s="80"/>
      <c r="I93" s="80"/>
      <c r="J93" s="79"/>
      <c r="K93" s="75"/>
      <c r="L93" s="8" t="str">
        <f>IF(K93="","","-")</f>
        <v/>
      </c>
      <c r="M93" s="73"/>
      <c r="N93" s="8" t="str">
        <f>IF(K93="","",IF(K93&gt;M93,1,0))</f>
        <v/>
      </c>
      <c r="O93" s="75"/>
      <c r="P93" s="72" t="str">
        <f>IF(O93="","","-")</f>
        <v/>
      </c>
      <c r="Q93" s="73"/>
      <c r="R93" s="8" t="str">
        <f>IF(O93="","",IF(O93&gt;Q93,1,0))</f>
        <v/>
      </c>
      <c r="S93" s="68" t="s">
        <v>1</v>
      </c>
      <c r="T93" s="68">
        <f>SUM(C91:C93)+SUM(G91:G93)+SUM(K91:K93)+SUM(O91:O93)</f>
        <v>102</v>
      </c>
      <c r="U93" s="69" t="s">
        <v>0</v>
      </c>
      <c r="V93" s="69">
        <f>SUM(E91:E93)+SUM(I91:I93)+SUM(M91:M93)+SUM(Q91:Q93)</f>
        <v>66</v>
      </c>
      <c r="W93" s="68">
        <f>T93-V93</f>
        <v>36</v>
      </c>
      <c r="X93" s="89"/>
      <c r="Y93" s="66"/>
      <c r="Z93" s="65"/>
    </row>
    <row r="94" spans="1:26">
      <c r="A94" s="51"/>
      <c r="B94" s="64"/>
      <c r="C94" s="46" t="str">
        <f>IF(A95="","",IF(K86="○","×","○"))</f>
        <v>×</v>
      </c>
      <c r="D94" s="45"/>
      <c r="E94" s="44"/>
      <c r="F94" s="43"/>
      <c r="G94" s="46" t="str">
        <f>IF(A95="","",IF(K90="○","×","○"))</f>
        <v>×</v>
      </c>
      <c r="H94" s="45"/>
      <c r="I94" s="44"/>
      <c r="J94" s="43"/>
      <c r="K94" s="49"/>
      <c r="L94" s="48"/>
      <c r="M94" s="48"/>
      <c r="N94" s="47"/>
      <c r="O94" s="46" t="str">
        <f>IF(R95="","",IF(SUM(R95:R97)&gt;=2,"○","×"))</f>
        <v/>
      </c>
      <c r="P94" s="45"/>
      <c r="Q94" s="44"/>
      <c r="R94" s="43"/>
      <c r="S94" s="30"/>
      <c r="T94" s="30"/>
      <c r="U94" s="7"/>
      <c r="V94" s="7"/>
      <c r="W94" s="30"/>
      <c r="X94" s="120" t="s">
        <v>5</v>
      </c>
      <c r="Y94" s="41">
        <v>3</v>
      </c>
      <c r="Z94" s="60">
        <f>IF(C94="","",RANK(W97,W89:W101,0))</f>
        <v>3</v>
      </c>
    </row>
    <row r="95" spans="1:26">
      <c r="A95" s="59" t="s">
        <v>78</v>
      </c>
      <c r="B95" s="58"/>
      <c r="C95" s="32">
        <f>IF(A95="","",M87)</f>
        <v>6</v>
      </c>
      <c r="D95" s="8" t="str">
        <f>IF(C95="","","-")</f>
        <v>-</v>
      </c>
      <c r="E95" s="31">
        <f>IF(C95="","",K87)</f>
        <v>21</v>
      </c>
      <c r="F95" s="8">
        <f>IF(C95="","",IF(C95&gt;E95,1,0))</f>
        <v>0</v>
      </c>
      <c r="G95" s="32">
        <f>IF(A95="","",M91)</f>
        <v>5</v>
      </c>
      <c r="H95" s="8" t="str">
        <f>IF(G95="","","-")</f>
        <v>-</v>
      </c>
      <c r="I95" s="31">
        <f>IF(A95="","",K91)</f>
        <v>21</v>
      </c>
      <c r="J95" s="8">
        <f>IF(G95="","",IF(G95&gt;I95,1,0))</f>
        <v>0</v>
      </c>
      <c r="K95" s="35"/>
      <c r="L95" s="34"/>
      <c r="M95" s="34"/>
      <c r="N95" s="33"/>
      <c r="O95" s="32"/>
      <c r="P95" s="8" t="str">
        <f>IF(O95="","","-")</f>
        <v/>
      </c>
      <c r="Q95" s="31"/>
      <c r="R95" s="8" t="str">
        <f>IF(O95="","",IF(O95&gt;Q95,1,0))</f>
        <v/>
      </c>
      <c r="S95" s="30" t="s">
        <v>8</v>
      </c>
      <c r="T95" s="30">
        <f>IF(A95="","",COUNTIF(C94:R94,"○"))</f>
        <v>0</v>
      </c>
      <c r="U95" s="7" t="s">
        <v>0</v>
      </c>
      <c r="V95" s="7">
        <f>COUNTIF(C94:R94,"×")</f>
        <v>2</v>
      </c>
      <c r="W95" s="30"/>
      <c r="X95" s="123"/>
      <c r="Y95" s="28"/>
      <c r="Z95" s="56"/>
    </row>
    <row r="96" spans="1:26">
      <c r="A96" s="59" t="s">
        <v>11</v>
      </c>
      <c r="B96" s="58"/>
      <c r="C96" s="32">
        <f>IF(A95="","",M88)</f>
        <v>2</v>
      </c>
      <c r="D96" s="8" t="str">
        <f>IF(C96="","","-")</f>
        <v>-</v>
      </c>
      <c r="E96" s="31">
        <f>IF(C96="","",K88)</f>
        <v>21</v>
      </c>
      <c r="F96" s="8">
        <f>IF(C96="","",IF(C96&gt;E96,1,0))</f>
        <v>0</v>
      </c>
      <c r="G96" s="32">
        <f>IF(A95="","",M92)</f>
        <v>4</v>
      </c>
      <c r="H96" s="8" t="str">
        <f>IF(G96="","","-")</f>
        <v>-</v>
      </c>
      <c r="I96" s="31">
        <f>IF(A95="","",K92)</f>
        <v>21</v>
      </c>
      <c r="J96" s="8">
        <f>IF(G96="","",IF(G96&gt;I96,1,0))</f>
        <v>0</v>
      </c>
      <c r="K96" s="35"/>
      <c r="L96" s="34"/>
      <c r="M96" s="34"/>
      <c r="N96" s="33"/>
      <c r="O96" s="32"/>
      <c r="P96" s="8" t="str">
        <f>IF(O96="","","-")</f>
        <v/>
      </c>
      <c r="Q96" s="31"/>
      <c r="R96" s="8" t="str">
        <f>IF(O96="","",IF(O96&gt;Q96,1,0))</f>
        <v/>
      </c>
      <c r="S96" s="30" t="s">
        <v>3</v>
      </c>
      <c r="T96" s="30">
        <f>COUNTIF(F95:F97,1)+COUNTIF(J95:J97,1)+COUNTIF(N95:N97,1)+COUNTIF(R95:R97,1)</f>
        <v>0</v>
      </c>
      <c r="U96" s="7" t="s">
        <v>0</v>
      </c>
      <c r="V96" s="7">
        <f>COUNTIF(F95:F97,0)+COUNTIF(J95:J97,0)+COUNTIF(N95:N97,0)+COUNTIF(R95:R97,0)</f>
        <v>4</v>
      </c>
      <c r="W96" s="30"/>
      <c r="X96" s="123"/>
      <c r="Y96" s="28"/>
      <c r="Z96" s="56"/>
    </row>
    <row r="97" spans="1:26" ht="14.25" thickBot="1">
      <c r="A97" s="111"/>
      <c r="B97" s="110"/>
      <c r="C97" s="18" t="str">
        <f>IF(M89="","",M89)</f>
        <v/>
      </c>
      <c r="D97" s="16" t="str">
        <f>IF(C97="","","-")</f>
        <v/>
      </c>
      <c r="E97" s="17" t="str">
        <f>IF(K89="","",K89)</f>
        <v/>
      </c>
      <c r="F97" s="16" t="str">
        <f>IF(C97="","",IF(C97&gt;E97,1,0))</f>
        <v/>
      </c>
      <c r="G97" s="18" t="str">
        <f>IF(M93="","",M93)</f>
        <v/>
      </c>
      <c r="H97" s="16" t="str">
        <f>IF(G97="","","-")</f>
        <v/>
      </c>
      <c r="I97" s="17" t="str">
        <f>IF(K93="","",K93)</f>
        <v/>
      </c>
      <c r="J97" s="16" t="str">
        <f>IF(G97="","",IF(G97&gt;I97,1,0))</f>
        <v/>
      </c>
      <c r="K97" s="21"/>
      <c r="L97" s="20"/>
      <c r="M97" s="20"/>
      <c r="N97" s="19"/>
      <c r="O97" s="18"/>
      <c r="P97" s="16" t="str">
        <f>IF(O97="","","-")</f>
        <v/>
      </c>
      <c r="Q97" s="17"/>
      <c r="R97" s="16" t="str">
        <f>IF(O97="","",IF(O97&gt;Q97,1,0))</f>
        <v/>
      </c>
      <c r="S97" s="14" t="s">
        <v>1</v>
      </c>
      <c r="T97" s="14">
        <f>SUM(C95:C97)+SUM(G95:G97)+SUM(K95:K97)+SUM(O95:O97)</f>
        <v>17</v>
      </c>
      <c r="U97" s="15" t="s">
        <v>0</v>
      </c>
      <c r="V97" s="15">
        <f>SUM(E95:E97)+SUM(I95:I97)+SUM(M95:M97)+SUM(Q95:Q97)</f>
        <v>84</v>
      </c>
      <c r="W97" s="14">
        <f>IF(T95="","",T97-V97)</f>
        <v>-67</v>
      </c>
      <c r="X97" s="125"/>
      <c r="Y97" s="12"/>
      <c r="Z97" s="65"/>
    </row>
    <row r="98" spans="1:26">
      <c r="A98" s="124"/>
      <c r="B98" s="112"/>
      <c r="C98" s="63" t="str">
        <f>IF(R87="","",IF(O86="○","×","○"))</f>
        <v/>
      </c>
      <c r="D98" s="62"/>
      <c r="E98" s="61"/>
      <c r="F98" s="9"/>
      <c r="G98" s="63" t="str">
        <f>IF(R91="","",IF(O90="○","×","○"))</f>
        <v/>
      </c>
      <c r="H98" s="62"/>
      <c r="I98" s="61"/>
      <c r="J98" s="9"/>
      <c r="K98" s="63" t="str">
        <f>IF(R95="","",IF(O94="○","×","○"))</f>
        <v/>
      </c>
      <c r="L98" s="62"/>
      <c r="M98" s="61"/>
      <c r="N98" s="9"/>
      <c r="O98" s="35"/>
      <c r="P98" s="34"/>
      <c r="Q98" s="34"/>
      <c r="R98" s="33"/>
      <c r="S98" s="30"/>
      <c r="T98" s="30"/>
      <c r="U98" s="7"/>
      <c r="V98" s="7"/>
      <c r="W98" s="30"/>
      <c r="X98" s="123"/>
      <c r="Y98" s="28"/>
      <c r="Z98" s="60" t="str">
        <f>IF(C98="","",RANK(W101,W89:W101,0))</f>
        <v/>
      </c>
    </row>
    <row r="99" spans="1:26">
      <c r="A99" s="122"/>
      <c r="B99" s="58"/>
      <c r="C99" s="32" t="str">
        <f>IF(Q87="","",Q87)</f>
        <v/>
      </c>
      <c r="D99" s="8" t="str">
        <f>IF(C99="","","-")</f>
        <v/>
      </c>
      <c r="E99" s="31" t="str">
        <f>IF(C99="","",O87)</f>
        <v/>
      </c>
      <c r="F99" s="8" t="str">
        <f>IF(C99="","",IF(C99&gt;E99,1,0))</f>
        <v/>
      </c>
      <c r="G99" s="32" t="str">
        <f>IF(Q91="","",Q91)</f>
        <v/>
      </c>
      <c r="H99" s="8" t="str">
        <f>IF(G99="","","-")</f>
        <v/>
      </c>
      <c r="I99" s="31" t="str">
        <f>IF(G99="","",O91)</f>
        <v/>
      </c>
      <c r="J99" s="8" t="str">
        <f>IF(G99="","",IF(G99&gt;I99,1,0))</f>
        <v/>
      </c>
      <c r="K99" s="32" t="str">
        <f>IF(Q95="","",Q95)</f>
        <v/>
      </c>
      <c r="L99" s="8" t="str">
        <f>IF(K99="","","-")</f>
        <v/>
      </c>
      <c r="M99" s="31" t="str">
        <f>IF(K99="","",O95)</f>
        <v/>
      </c>
      <c r="N99" s="8" t="str">
        <f>IF(K99="","",IF(K99&gt;M99,1,0))</f>
        <v/>
      </c>
      <c r="O99" s="35"/>
      <c r="P99" s="34"/>
      <c r="Q99" s="34"/>
      <c r="R99" s="33"/>
      <c r="S99" s="30" t="s">
        <v>8</v>
      </c>
      <c r="T99" s="30" t="str">
        <f>IF(C98="","",COUNTIF(C98:R98,"○"))</f>
        <v/>
      </c>
      <c r="U99" s="7" t="s">
        <v>0</v>
      </c>
      <c r="V99" s="7" t="str">
        <f>IF(T99="","",COUNTIF(C98:R98,"×"))</f>
        <v/>
      </c>
      <c r="W99" s="30"/>
      <c r="X99" s="123"/>
      <c r="Y99" s="28"/>
      <c r="Z99" s="56"/>
    </row>
    <row r="100" spans="1:26">
      <c r="A100" s="122"/>
      <c r="B100" s="58"/>
      <c r="C100" s="32" t="str">
        <f>IF(Q88="","",Q88)</f>
        <v/>
      </c>
      <c r="D100" s="8" t="str">
        <f>IF(C100="","","-")</f>
        <v/>
      </c>
      <c r="E100" s="31" t="str">
        <f>IF(C100="","",O88)</f>
        <v/>
      </c>
      <c r="F100" s="8" t="str">
        <f>IF(C100="","",IF(C100&gt;E100,1,0))</f>
        <v/>
      </c>
      <c r="G100" s="32" t="str">
        <f>IF(Q92="","",Q92)</f>
        <v/>
      </c>
      <c r="H100" s="8" t="str">
        <f>IF(G100="","","-")</f>
        <v/>
      </c>
      <c r="I100" s="31" t="str">
        <f>IF(G100="","",O92)</f>
        <v/>
      </c>
      <c r="J100" s="8" t="str">
        <f>IF(G100="","",IF(G100&gt;I100,1,0))</f>
        <v/>
      </c>
      <c r="K100" s="32" t="str">
        <f>IF(Q96="","",Q96)</f>
        <v/>
      </c>
      <c r="L100" s="8" t="str">
        <f>IF(K100="","","-")</f>
        <v/>
      </c>
      <c r="M100" s="31" t="str">
        <f>IF(K100="","",O96)</f>
        <v/>
      </c>
      <c r="N100" s="8" t="str">
        <f>IF(K100="","",IF(K100&gt;M100,1,0))</f>
        <v/>
      </c>
      <c r="O100" s="35"/>
      <c r="P100" s="34"/>
      <c r="Q100" s="34"/>
      <c r="R100" s="33"/>
      <c r="S100" s="30" t="s">
        <v>3</v>
      </c>
      <c r="T100" s="30">
        <f>COUNTIF(F99:F101,1)+COUNTIF(J99:J101,1)+COUNTIF(N99:N101,1)+COUNTIF(R99:R101,1)</f>
        <v>0</v>
      </c>
      <c r="U100" s="7" t="s">
        <v>0</v>
      </c>
      <c r="V100" s="7">
        <f>COUNTIF(F99:F101,0)+COUNTIF(J99:J101,0)+COUNTIF(N99:N101,0)+COUNTIF(R99:R101,0)</f>
        <v>0</v>
      </c>
      <c r="W100" s="30"/>
      <c r="X100" s="123"/>
      <c r="Y100" s="28"/>
      <c r="Z100" s="56"/>
    </row>
    <row r="101" spans="1:26" ht="14.25" thickBot="1">
      <c r="A101" s="91"/>
      <c r="B101" s="82"/>
      <c r="C101" s="18" t="str">
        <f>IF(Q89="","",Q89)</f>
        <v/>
      </c>
      <c r="D101" s="16" t="str">
        <f>IF(C101="","","-")</f>
        <v/>
      </c>
      <c r="E101" s="17" t="str">
        <f>IF(C101="","",O89)</f>
        <v/>
      </c>
      <c r="F101" s="16" t="str">
        <f>IF(C101="","",IF(C101&gt;E101,1,0))</f>
        <v/>
      </c>
      <c r="G101" s="18" t="str">
        <f>IF(Q93="","",Q93)</f>
        <v/>
      </c>
      <c r="H101" s="16" t="str">
        <f>IF(G101="","","-")</f>
        <v/>
      </c>
      <c r="I101" s="17" t="str">
        <f>IF(G101="","",O93)</f>
        <v/>
      </c>
      <c r="J101" s="16" t="str">
        <f>IF(G101="","",IF(G101&gt;I101,1,0))</f>
        <v/>
      </c>
      <c r="K101" s="18" t="str">
        <f>IF(Q97="","",Q97)</f>
        <v/>
      </c>
      <c r="L101" s="16" t="str">
        <f>IF(K101="","","-")</f>
        <v/>
      </c>
      <c r="M101" s="17" t="str">
        <f>IF(K101="","",O97)</f>
        <v/>
      </c>
      <c r="N101" s="16" t="str">
        <f>IF(K101="","",IF(K101&gt;M101,1,0))</f>
        <v/>
      </c>
      <c r="O101" s="21"/>
      <c r="P101" s="20"/>
      <c r="Q101" s="20"/>
      <c r="R101" s="19"/>
      <c r="S101" s="14" t="s">
        <v>1</v>
      </c>
      <c r="T101" s="14">
        <f>SUM(C99:C101)+SUM(G99:G101)+SUM(K99:K101)+SUM(O99:O101)</f>
        <v>0</v>
      </c>
      <c r="U101" s="15" t="s">
        <v>0</v>
      </c>
      <c r="V101" s="15">
        <f>SUM(E99:E101)+SUM(I99:I101)+SUM(M99:M101)+SUM(Q99:Q101)</f>
        <v>0</v>
      </c>
      <c r="W101" s="14" t="str">
        <f>IF(T99="","",T101-V101)</f>
        <v/>
      </c>
      <c r="X101" s="125"/>
      <c r="Y101" s="12"/>
      <c r="Z101" s="65"/>
    </row>
    <row r="102" spans="1:26" ht="14.25" thickBot="1"/>
    <row r="103" spans="1:26">
      <c r="A103" s="104" t="s">
        <v>54</v>
      </c>
      <c r="B103" s="97"/>
      <c r="C103" s="102" t="str">
        <f>A106</f>
        <v>河野　拓真</v>
      </c>
      <c r="D103" s="101"/>
      <c r="E103" s="101"/>
      <c r="F103" s="103"/>
      <c r="G103" s="102" t="str">
        <f>A110</f>
        <v>長野　大</v>
      </c>
      <c r="H103" s="101"/>
      <c r="I103" s="101"/>
      <c r="J103" s="100"/>
      <c r="K103" s="102" t="str">
        <f>A114</f>
        <v>松原　佳慧</v>
      </c>
      <c r="L103" s="101"/>
      <c r="M103" s="101"/>
      <c r="N103" s="100"/>
      <c r="O103" s="102" t="str">
        <f>IF(A118="","",A118)</f>
        <v/>
      </c>
      <c r="P103" s="101"/>
      <c r="Q103" s="101"/>
      <c r="R103" s="100"/>
      <c r="S103" s="99" t="s">
        <v>16</v>
      </c>
      <c r="T103" s="98"/>
      <c r="U103" s="98"/>
      <c r="V103" s="98"/>
      <c r="W103" s="97"/>
      <c r="X103" s="96" t="s">
        <v>15</v>
      </c>
      <c r="Y103" s="95" t="s">
        <v>14</v>
      </c>
      <c r="Z103" s="64" t="s">
        <v>14</v>
      </c>
    </row>
    <row r="104" spans="1:26">
      <c r="A104" s="83"/>
      <c r="B104" s="90"/>
      <c r="C104" s="93" t="str">
        <f>A107</f>
        <v>（因島ジュニア）</v>
      </c>
      <c r="D104" s="92"/>
      <c r="E104" s="92"/>
      <c r="F104" s="94"/>
      <c r="G104" s="93" t="str">
        <f>A111</f>
        <v>（新小ＪＢＣ）</v>
      </c>
      <c r="H104" s="92"/>
      <c r="I104" s="92"/>
      <c r="J104" s="76"/>
      <c r="K104" s="93" t="str">
        <f>A115</f>
        <v>（助任ジュニア）</v>
      </c>
      <c r="L104" s="92"/>
      <c r="M104" s="92"/>
      <c r="N104" s="76"/>
      <c r="O104" s="63" t="str">
        <f>IF(A119="","",A119)</f>
        <v/>
      </c>
      <c r="P104" s="62"/>
      <c r="Q104" s="62"/>
      <c r="R104" s="76"/>
      <c r="S104" s="91"/>
      <c r="T104" s="82"/>
      <c r="U104" s="82"/>
      <c r="V104" s="82"/>
      <c r="W104" s="90"/>
      <c r="X104" s="89"/>
      <c r="Y104" s="66"/>
      <c r="Z104" s="82"/>
    </row>
    <row r="105" spans="1:26">
      <c r="A105" s="51"/>
      <c r="B105" s="64"/>
      <c r="C105" s="49"/>
      <c r="D105" s="48"/>
      <c r="E105" s="48"/>
      <c r="F105" s="47"/>
      <c r="G105" s="46" t="str">
        <f>IF(SUM(J106:J108)&gt;=2,"○","×")</f>
        <v>○</v>
      </c>
      <c r="H105" s="45"/>
      <c r="I105" s="44"/>
      <c r="J105" s="43">
        <v>3</v>
      </c>
      <c r="K105" s="46" t="str">
        <f>IF(SUM(N106:N108)&gt;=2,"○","×")</f>
        <v>○</v>
      </c>
      <c r="L105" s="45"/>
      <c r="M105" s="44"/>
      <c r="N105" s="43">
        <v>13</v>
      </c>
      <c r="O105" s="46" t="str">
        <f>IF(R106="","",IF(SUM(R106:R108)&gt;=2,"○","×"))</f>
        <v/>
      </c>
      <c r="P105" s="45"/>
      <c r="Q105" s="44"/>
      <c r="R105" s="43"/>
      <c r="S105" s="87"/>
      <c r="T105" s="87"/>
      <c r="U105" s="88"/>
      <c r="V105" s="88"/>
      <c r="W105" s="87"/>
      <c r="X105" s="120" t="s">
        <v>13</v>
      </c>
      <c r="Y105" s="41">
        <v>1</v>
      </c>
      <c r="Z105" s="60">
        <f>RANK(W108,W105:W120,0)</f>
        <v>1</v>
      </c>
    </row>
    <row r="106" spans="1:26">
      <c r="A106" s="59" t="s">
        <v>77</v>
      </c>
      <c r="B106" s="58"/>
      <c r="C106" s="35"/>
      <c r="D106" s="34"/>
      <c r="E106" s="34"/>
      <c r="F106" s="33"/>
      <c r="G106" s="32">
        <v>21</v>
      </c>
      <c r="H106" s="8" t="str">
        <f>IF(G106="","","-")</f>
        <v>-</v>
      </c>
      <c r="I106" s="31">
        <v>11</v>
      </c>
      <c r="J106" s="8">
        <f>IF(G106="","",IF(G106&gt;I106,1,0))</f>
        <v>1</v>
      </c>
      <c r="K106" s="32">
        <v>21</v>
      </c>
      <c r="L106" s="8" t="str">
        <f>IF(K106="","","-")</f>
        <v>-</v>
      </c>
      <c r="M106" s="31">
        <v>3</v>
      </c>
      <c r="N106" s="8">
        <f>IF(K106="","",IF(K106&gt;M106,1,0))</f>
        <v>1</v>
      </c>
      <c r="O106" s="32"/>
      <c r="P106" s="86" t="str">
        <f>IF(O106="","","-")</f>
        <v/>
      </c>
      <c r="Q106" s="31"/>
      <c r="R106" s="8" t="str">
        <f>IF(O106="","",IF(O106&gt;Q106,1,0))</f>
        <v/>
      </c>
      <c r="S106" s="85" t="s">
        <v>8</v>
      </c>
      <c r="T106" s="85">
        <f>COUNTIF(C105:R105,"○")</f>
        <v>2</v>
      </c>
      <c r="U106" s="84" t="s">
        <v>0</v>
      </c>
      <c r="V106" s="7">
        <f>COUNTIF(C105:R105,"×")</f>
        <v>0</v>
      </c>
      <c r="W106" s="30"/>
      <c r="X106" s="119"/>
      <c r="Y106" s="28"/>
      <c r="Z106" s="56"/>
    </row>
    <row r="107" spans="1:26">
      <c r="A107" s="59" t="s">
        <v>76</v>
      </c>
      <c r="B107" s="58"/>
      <c r="C107" s="35"/>
      <c r="D107" s="34"/>
      <c r="E107" s="34"/>
      <c r="F107" s="33"/>
      <c r="G107" s="32">
        <v>21</v>
      </c>
      <c r="H107" s="8" t="str">
        <f>IF(G107="","","-")</f>
        <v>-</v>
      </c>
      <c r="I107" s="31">
        <v>10</v>
      </c>
      <c r="J107" s="8">
        <f>IF(G107="","",IF(G107&gt;I107,1,0))</f>
        <v>1</v>
      </c>
      <c r="K107" s="32">
        <v>21</v>
      </c>
      <c r="L107" s="8" t="str">
        <f>IF(K107="","","-")</f>
        <v>-</v>
      </c>
      <c r="M107" s="31">
        <v>3</v>
      </c>
      <c r="N107" s="8">
        <f>IF(K107="","",IF(K107&gt;M107,1,0))</f>
        <v>1</v>
      </c>
      <c r="O107" s="32"/>
      <c r="P107" s="86" t="str">
        <f>IF(O107="","","-")</f>
        <v/>
      </c>
      <c r="Q107" s="31"/>
      <c r="R107" s="8" t="str">
        <f>IF(O107="","",IF(O107&gt;Q107,1,0))</f>
        <v/>
      </c>
      <c r="S107" s="85" t="s">
        <v>3</v>
      </c>
      <c r="T107" s="85">
        <f>COUNTIF(F106:F108,1)+COUNTIF(J106:J108,1)+COUNTIF(N106:N108,1)+COUNTIF(R106:R108,1)</f>
        <v>4</v>
      </c>
      <c r="U107" s="84" t="s">
        <v>0</v>
      </c>
      <c r="V107" s="7">
        <f>COUNTIF(F106:F108,0)+COUNTIF(J106:J108,0)+COUNTIF(N106:N108,0)+COUNTIF(R106:R108,0)</f>
        <v>0</v>
      </c>
      <c r="W107" s="30"/>
      <c r="X107" s="119"/>
      <c r="Y107" s="28"/>
      <c r="Z107" s="56"/>
    </row>
    <row r="108" spans="1:26">
      <c r="A108" s="83"/>
      <c r="B108" s="82"/>
      <c r="C108" s="81"/>
      <c r="D108" s="80"/>
      <c r="E108" s="80"/>
      <c r="F108" s="79"/>
      <c r="G108" s="75"/>
      <c r="H108" s="72" t="str">
        <f>IF(G108="","","-")</f>
        <v/>
      </c>
      <c r="I108" s="73"/>
      <c r="J108" s="72" t="str">
        <f>IF(G108="","",IF(G108&gt;I108,1,0))</f>
        <v/>
      </c>
      <c r="K108" s="75"/>
      <c r="L108" s="72" t="str">
        <f>IF(K108="","","-")</f>
        <v/>
      </c>
      <c r="M108" s="73"/>
      <c r="N108" s="72" t="str">
        <f>IF(K108="","",IF(K108&gt;M108,1,0))</f>
        <v/>
      </c>
      <c r="O108" s="75"/>
      <c r="P108" s="74" t="str">
        <f>IF(O108="","","-")</f>
        <v/>
      </c>
      <c r="Q108" s="73"/>
      <c r="R108" s="72" t="str">
        <f>IF(O108="","",IF(O108&gt;Q108,1,0))</f>
        <v/>
      </c>
      <c r="S108" s="71" t="s">
        <v>1</v>
      </c>
      <c r="T108" s="71">
        <f>SUM(C106:C108)+SUM(G106:G108)+SUM(K106:K108)+SUM(O106:O108)</f>
        <v>84</v>
      </c>
      <c r="U108" s="70" t="s">
        <v>0</v>
      </c>
      <c r="V108" s="69">
        <f>SUM(E106:E108)+SUM(I106:I108)+SUM(M106:M108)+SUM(Q106:Q108)</f>
        <v>27</v>
      </c>
      <c r="W108" s="68">
        <f>T108-V108</f>
        <v>57</v>
      </c>
      <c r="X108" s="121"/>
      <c r="Y108" s="66"/>
      <c r="Z108" s="65"/>
    </row>
    <row r="109" spans="1:26">
      <c r="A109" s="51"/>
      <c r="B109" s="64"/>
      <c r="C109" s="63" t="str">
        <f>IF(G105="○","×","○")</f>
        <v>×</v>
      </c>
      <c r="D109" s="62"/>
      <c r="E109" s="61"/>
      <c r="F109" s="9"/>
      <c r="G109" s="35"/>
      <c r="H109" s="34"/>
      <c r="I109" s="34"/>
      <c r="J109" s="33"/>
      <c r="K109" s="63" t="str">
        <f>IF(SUM(N110:N112)&gt;=2,"○","×")</f>
        <v>○</v>
      </c>
      <c r="L109" s="62"/>
      <c r="M109" s="61"/>
      <c r="N109" s="9">
        <v>8</v>
      </c>
      <c r="O109" s="63" t="str">
        <f>IF(R110="","",IF(SUM(R110:R112)&gt;=2,"○","×"))</f>
        <v/>
      </c>
      <c r="P109" s="62"/>
      <c r="Q109" s="61"/>
      <c r="R109" s="9"/>
      <c r="S109" s="30"/>
      <c r="T109" s="30"/>
      <c r="U109" s="7"/>
      <c r="V109" s="7"/>
      <c r="W109" s="30"/>
      <c r="X109" s="120" t="s">
        <v>10</v>
      </c>
      <c r="Y109" s="41">
        <v>2</v>
      </c>
      <c r="Z109" s="60">
        <f>RANK(W112,W108:W120,0)</f>
        <v>2</v>
      </c>
    </row>
    <row r="110" spans="1:26">
      <c r="A110" s="59" t="s">
        <v>75</v>
      </c>
      <c r="B110" s="58"/>
      <c r="C110" s="32">
        <f>I106</f>
        <v>11</v>
      </c>
      <c r="D110" s="8" t="str">
        <f>IF(C110="","","-")</f>
        <v>-</v>
      </c>
      <c r="E110" s="31">
        <f>G106</f>
        <v>21</v>
      </c>
      <c r="F110" s="8">
        <f>IF(C110="","",IF(C110&gt;E110,1,0))</f>
        <v>0</v>
      </c>
      <c r="G110" s="35"/>
      <c r="H110" s="34"/>
      <c r="I110" s="34"/>
      <c r="J110" s="33"/>
      <c r="K110" s="32">
        <v>21</v>
      </c>
      <c r="L110" s="8" t="str">
        <f>IF(K110="","","-")</f>
        <v>-</v>
      </c>
      <c r="M110" s="31">
        <v>8</v>
      </c>
      <c r="N110" s="8">
        <f>IF(K110="","",IF(K110&gt;M110,1,0))</f>
        <v>1</v>
      </c>
      <c r="O110" s="32"/>
      <c r="P110" s="8" t="str">
        <f>IF(O110="","","-")</f>
        <v/>
      </c>
      <c r="Q110" s="31"/>
      <c r="R110" s="8" t="str">
        <f>IF(O110="","",IF(O110&gt;Q110,1,0))</f>
        <v/>
      </c>
      <c r="S110" s="30" t="s">
        <v>8</v>
      </c>
      <c r="T110" s="30">
        <f>COUNTIF(C109:R109,"○")</f>
        <v>1</v>
      </c>
      <c r="U110" s="7" t="s">
        <v>0</v>
      </c>
      <c r="V110" s="7">
        <f>COUNTIF(C109:R109,"×")</f>
        <v>1</v>
      </c>
      <c r="W110" s="30"/>
      <c r="X110" s="119"/>
      <c r="Y110" s="28"/>
      <c r="Z110" s="56"/>
    </row>
    <row r="111" spans="1:26">
      <c r="A111" s="59" t="s">
        <v>70</v>
      </c>
      <c r="B111" s="58"/>
      <c r="C111" s="32">
        <f>I107</f>
        <v>10</v>
      </c>
      <c r="D111" s="8" t="str">
        <f>IF(C111="","","-")</f>
        <v>-</v>
      </c>
      <c r="E111" s="31">
        <f>G107</f>
        <v>21</v>
      </c>
      <c r="F111" s="8">
        <f>IF(C111="","",IF(C111&gt;E111,1,0))</f>
        <v>0</v>
      </c>
      <c r="G111" s="35"/>
      <c r="H111" s="34"/>
      <c r="I111" s="34"/>
      <c r="J111" s="33"/>
      <c r="K111" s="32">
        <v>21</v>
      </c>
      <c r="L111" s="8" t="str">
        <f>IF(K111="","","-")</f>
        <v>-</v>
      </c>
      <c r="M111" s="31">
        <v>7</v>
      </c>
      <c r="N111" s="8">
        <f>IF(K111="","",IF(K111&gt;M111,1,0))</f>
        <v>1</v>
      </c>
      <c r="O111" s="32"/>
      <c r="P111" s="8" t="str">
        <f>IF(O111="","","-")</f>
        <v/>
      </c>
      <c r="Q111" s="31"/>
      <c r="R111" s="8" t="str">
        <f>IF(O111="","",IF(O111&gt;Q111,1,0))</f>
        <v/>
      </c>
      <c r="S111" s="30" t="s">
        <v>3</v>
      </c>
      <c r="T111" s="30">
        <f>COUNTIF(F110:F112,1)+COUNTIF(J110:J112,1)+COUNTIF(N110:N112,1)+COUNTIF(R110:R112,1)</f>
        <v>2</v>
      </c>
      <c r="U111" s="7" t="s">
        <v>0</v>
      </c>
      <c r="V111" s="7">
        <f>COUNTIF(F110:F112,0)+COUNTIF(J110:J112,0)+COUNTIF(N110:N112,0)+COUNTIF(R110:R112,0)</f>
        <v>2</v>
      </c>
      <c r="W111" s="30"/>
      <c r="X111" s="119"/>
      <c r="Y111" s="28"/>
      <c r="Z111" s="56"/>
    </row>
    <row r="112" spans="1:26">
      <c r="A112" s="83"/>
      <c r="B112" s="82"/>
      <c r="C112" s="75" t="str">
        <f>IF(I108="","",I108)</f>
        <v/>
      </c>
      <c r="D112" s="72" t="str">
        <f>IF(C112="","","-")</f>
        <v/>
      </c>
      <c r="E112" s="73" t="str">
        <f>IF(G108="","",G108)</f>
        <v/>
      </c>
      <c r="F112" s="8" t="str">
        <f>IF(C112="","",IF(C112&gt;E112,1,0))</f>
        <v/>
      </c>
      <c r="G112" s="81"/>
      <c r="H112" s="80"/>
      <c r="I112" s="80"/>
      <c r="J112" s="79"/>
      <c r="K112" s="75"/>
      <c r="L112" s="8" t="str">
        <f>IF(K112="","","-")</f>
        <v/>
      </c>
      <c r="M112" s="73"/>
      <c r="N112" s="8" t="str">
        <f>IF(K112="","",IF(K112&gt;M112,1,0))</f>
        <v/>
      </c>
      <c r="O112" s="75"/>
      <c r="P112" s="72" t="str">
        <f>IF(O112="","","-")</f>
        <v/>
      </c>
      <c r="Q112" s="73"/>
      <c r="R112" s="8" t="str">
        <f>IF(O112="","",IF(O112&gt;Q112,1,0))</f>
        <v/>
      </c>
      <c r="S112" s="68" t="s">
        <v>1</v>
      </c>
      <c r="T112" s="68">
        <f>SUM(C110:C112)+SUM(G110:G112)+SUM(K110:K112)+SUM(O110:O112)</f>
        <v>63</v>
      </c>
      <c r="U112" s="69" t="s">
        <v>0</v>
      </c>
      <c r="V112" s="69">
        <f>SUM(E110:E112)+SUM(I110:I112)+SUM(M110:M112)+SUM(Q110:Q112)</f>
        <v>57</v>
      </c>
      <c r="W112" s="68">
        <f>T112-V112</f>
        <v>6</v>
      </c>
      <c r="X112" s="121"/>
      <c r="Y112" s="66"/>
      <c r="Z112" s="65"/>
    </row>
    <row r="113" spans="1:26">
      <c r="A113" s="51"/>
      <c r="B113" s="64"/>
      <c r="C113" s="46" t="str">
        <f>IF(A114="","",IF(K105="○","×","○"))</f>
        <v>×</v>
      </c>
      <c r="D113" s="45"/>
      <c r="E113" s="44"/>
      <c r="F113" s="43"/>
      <c r="G113" s="46" t="str">
        <f>IF(A114="","",IF(K109="○","×","○"))</f>
        <v>×</v>
      </c>
      <c r="H113" s="45"/>
      <c r="I113" s="44"/>
      <c r="J113" s="43"/>
      <c r="K113" s="49"/>
      <c r="L113" s="48"/>
      <c r="M113" s="48"/>
      <c r="N113" s="47"/>
      <c r="O113" s="46" t="str">
        <f>IF(R114="","",IF(SUM(R114:R116)&gt;=2,"○","×"))</f>
        <v/>
      </c>
      <c r="P113" s="45"/>
      <c r="Q113" s="44"/>
      <c r="R113" s="43"/>
      <c r="S113" s="30"/>
      <c r="T113" s="30"/>
      <c r="U113" s="7"/>
      <c r="V113" s="7"/>
      <c r="W113" s="30"/>
      <c r="X113" s="120" t="s">
        <v>5</v>
      </c>
      <c r="Y113" s="41">
        <v>3</v>
      </c>
      <c r="Z113" s="60">
        <f>IF(C113="","",RANK(W116,W108:W120,0))</f>
        <v>3</v>
      </c>
    </row>
    <row r="114" spans="1:26">
      <c r="A114" s="59" t="s">
        <v>74</v>
      </c>
      <c r="B114" s="58"/>
      <c r="C114" s="32">
        <f>IF(A114="","",M106)</f>
        <v>3</v>
      </c>
      <c r="D114" s="8" t="str">
        <f>IF(C114="","","-")</f>
        <v>-</v>
      </c>
      <c r="E114" s="31">
        <f>IF(C114="","",K106)</f>
        <v>21</v>
      </c>
      <c r="F114" s="8">
        <f>IF(C114="","",IF(C114&gt;E114,1,0))</f>
        <v>0</v>
      </c>
      <c r="G114" s="32">
        <f>IF(A114="","",M110)</f>
        <v>8</v>
      </c>
      <c r="H114" s="8" t="str">
        <f>IF(G114="","","-")</f>
        <v>-</v>
      </c>
      <c r="I114" s="31">
        <f>IF(A114="","",K110)</f>
        <v>21</v>
      </c>
      <c r="J114" s="8">
        <f>IF(G114="","",IF(G114&gt;I114,1,0))</f>
        <v>0</v>
      </c>
      <c r="K114" s="35"/>
      <c r="L114" s="34"/>
      <c r="M114" s="34"/>
      <c r="N114" s="33"/>
      <c r="O114" s="32"/>
      <c r="P114" s="8" t="str">
        <f>IF(O114="","","-")</f>
        <v/>
      </c>
      <c r="Q114" s="31"/>
      <c r="R114" s="8" t="str">
        <f>IF(O114="","",IF(O114&gt;Q114,1,0))</f>
        <v/>
      </c>
      <c r="S114" s="30" t="s">
        <v>8</v>
      </c>
      <c r="T114" s="30">
        <f>IF(A114="","",COUNTIF(C113:R113,"○"))</f>
        <v>0</v>
      </c>
      <c r="U114" s="7" t="s">
        <v>0</v>
      </c>
      <c r="V114" s="7">
        <f>COUNTIF(C113:R113,"×")</f>
        <v>2</v>
      </c>
      <c r="W114" s="30"/>
      <c r="X114" s="119"/>
      <c r="Y114" s="28"/>
      <c r="Z114" s="56"/>
    </row>
    <row r="115" spans="1:26">
      <c r="A115" s="59" t="s">
        <v>30</v>
      </c>
      <c r="B115" s="58"/>
      <c r="C115" s="32">
        <f>IF(A114="","",M107)</f>
        <v>3</v>
      </c>
      <c r="D115" s="8" t="str">
        <f>IF(C115="","","-")</f>
        <v>-</v>
      </c>
      <c r="E115" s="31">
        <f>IF(C115="","",K107)</f>
        <v>21</v>
      </c>
      <c r="F115" s="8">
        <f>IF(C115="","",IF(C115&gt;E115,1,0))</f>
        <v>0</v>
      </c>
      <c r="G115" s="32">
        <f>IF(A114="","",M111)</f>
        <v>7</v>
      </c>
      <c r="H115" s="8" t="str">
        <f>IF(G115="","","-")</f>
        <v>-</v>
      </c>
      <c r="I115" s="31">
        <f>IF(A114="","",K111)</f>
        <v>21</v>
      </c>
      <c r="J115" s="8">
        <f>IF(G115="","",IF(G115&gt;I115,1,0))</f>
        <v>0</v>
      </c>
      <c r="K115" s="35"/>
      <c r="L115" s="34"/>
      <c r="M115" s="34"/>
      <c r="N115" s="33"/>
      <c r="O115" s="32"/>
      <c r="P115" s="8" t="str">
        <f>IF(O115="","","-")</f>
        <v/>
      </c>
      <c r="Q115" s="31"/>
      <c r="R115" s="8" t="str">
        <f>IF(O115="","",IF(O115&gt;Q115,1,0))</f>
        <v/>
      </c>
      <c r="S115" s="30" t="s">
        <v>3</v>
      </c>
      <c r="T115" s="30">
        <f>COUNTIF(F114:F116,1)+COUNTIF(J114:J116,1)+COUNTIF(N114:N116,1)+COUNTIF(R114:R116,1)</f>
        <v>0</v>
      </c>
      <c r="U115" s="7" t="s">
        <v>0</v>
      </c>
      <c r="V115" s="7">
        <f>COUNTIF(F114:F116,0)+COUNTIF(J114:J116,0)+COUNTIF(N114:N116,0)+COUNTIF(R114:R116,0)</f>
        <v>4</v>
      </c>
      <c r="W115" s="30"/>
      <c r="X115" s="119"/>
      <c r="Y115" s="28"/>
      <c r="Z115" s="56"/>
    </row>
    <row r="116" spans="1:26" ht="14.25" thickBot="1">
      <c r="A116" s="111"/>
      <c r="B116" s="110"/>
      <c r="C116" s="18" t="str">
        <f>IF(M108="","",M108)</f>
        <v/>
      </c>
      <c r="D116" s="16" t="str">
        <f>IF(C116="","","-")</f>
        <v/>
      </c>
      <c r="E116" s="17" t="str">
        <f>IF(K108="","",K108)</f>
        <v/>
      </c>
      <c r="F116" s="16" t="str">
        <f>IF(C116="","",IF(C116&gt;E116,1,0))</f>
        <v/>
      </c>
      <c r="G116" s="18" t="str">
        <f>IF(M112="","",M112)</f>
        <v/>
      </c>
      <c r="H116" s="16" t="str">
        <f>IF(G116="","","-")</f>
        <v/>
      </c>
      <c r="I116" s="17" t="str">
        <f>IF(K112="","",K112)</f>
        <v/>
      </c>
      <c r="J116" s="16" t="str">
        <f>IF(G116="","",IF(G116&gt;I116,1,0))</f>
        <v/>
      </c>
      <c r="K116" s="21"/>
      <c r="L116" s="20"/>
      <c r="M116" s="20"/>
      <c r="N116" s="19"/>
      <c r="O116" s="18"/>
      <c r="P116" s="16" t="str">
        <f>IF(O116="","","-")</f>
        <v/>
      </c>
      <c r="Q116" s="17"/>
      <c r="R116" s="16" t="str">
        <f>IF(O116="","",IF(O116&gt;Q116,1,0))</f>
        <v/>
      </c>
      <c r="S116" s="14" t="s">
        <v>1</v>
      </c>
      <c r="T116" s="14">
        <f>SUM(C114:C116)+SUM(G114:G116)+SUM(K114:K116)+SUM(O114:O116)</f>
        <v>21</v>
      </c>
      <c r="U116" s="15" t="s">
        <v>0</v>
      </c>
      <c r="V116" s="15">
        <f>SUM(E114:E116)+SUM(I114:I116)+SUM(M114:M116)+SUM(Q114:Q116)</f>
        <v>84</v>
      </c>
      <c r="W116" s="14">
        <f>IF(T114="","",T116-V116)</f>
        <v>-63</v>
      </c>
      <c r="X116" s="118"/>
      <c r="Y116" s="12"/>
      <c r="Z116" s="65"/>
    </row>
    <row r="117" spans="1:26">
      <c r="A117" s="124"/>
      <c r="B117" s="112"/>
      <c r="C117" s="63" t="str">
        <f>IF(R106="","",IF(O105="○","×","○"))</f>
        <v/>
      </c>
      <c r="D117" s="62"/>
      <c r="E117" s="61"/>
      <c r="F117" s="9"/>
      <c r="G117" s="63" t="str">
        <f>IF(R110="","",IF(O109="○","×","○"))</f>
        <v/>
      </c>
      <c r="H117" s="62"/>
      <c r="I117" s="61"/>
      <c r="J117" s="9"/>
      <c r="K117" s="63" t="str">
        <f>IF(R114="","",IF(O113="○","×","○"))</f>
        <v/>
      </c>
      <c r="L117" s="62"/>
      <c r="M117" s="61"/>
      <c r="N117" s="9"/>
      <c r="O117" s="35"/>
      <c r="P117" s="34"/>
      <c r="Q117" s="34"/>
      <c r="R117" s="33"/>
      <c r="S117" s="30"/>
      <c r="T117" s="30"/>
      <c r="U117" s="7"/>
      <c r="V117" s="7"/>
      <c r="W117" s="30"/>
      <c r="X117" s="123"/>
      <c r="Y117" s="28"/>
      <c r="Z117" s="60" t="str">
        <f>IF(C117="","",RANK(W120,W108:W120,0))</f>
        <v/>
      </c>
    </row>
    <row r="118" spans="1:26">
      <c r="A118" s="122"/>
      <c r="B118" s="58"/>
      <c r="C118" s="32" t="str">
        <f>IF(Q106="","",Q106)</f>
        <v/>
      </c>
      <c r="D118" s="8" t="str">
        <f>IF(C118="","","-")</f>
        <v/>
      </c>
      <c r="E118" s="31" t="str">
        <f>IF(C118="","",O106)</f>
        <v/>
      </c>
      <c r="F118" s="8" t="str">
        <f>IF(C118="","",IF(C118&gt;E118,1,0))</f>
        <v/>
      </c>
      <c r="G118" s="32" t="str">
        <f>IF(Q110="","",Q110)</f>
        <v/>
      </c>
      <c r="H118" s="8" t="str">
        <f>IF(G118="","","-")</f>
        <v/>
      </c>
      <c r="I118" s="31" t="str">
        <f>IF(G118="","",O110)</f>
        <v/>
      </c>
      <c r="J118" s="8" t="str">
        <f>IF(G118="","",IF(G118&gt;I118,1,0))</f>
        <v/>
      </c>
      <c r="K118" s="32" t="str">
        <f>IF(Q114="","",Q114)</f>
        <v/>
      </c>
      <c r="L118" s="8" t="str">
        <f>IF(K118="","","-")</f>
        <v/>
      </c>
      <c r="M118" s="31" t="str">
        <f>IF(K118="","",O114)</f>
        <v/>
      </c>
      <c r="N118" s="8" t="str">
        <f>IF(K118="","",IF(K118&gt;M118,1,0))</f>
        <v/>
      </c>
      <c r="O118" s="35"/>
      <c r="P118" s="34"/>
      <c r="Q118" s="34"/>
      <c r="R118" s="33"/>
      <c r="S118" s="30" t="s">
        <v>8</v>
      </c>
      <c r="T118" s="30" t="str">
        <f>IF(C117="","",COUNTIF(C117:R117,"○"))</f>
        <v/>
      </c>
      <c r="U118" s="7" t="s">
        <v>0</v>
      </c>
      <c r="V118" s="7" t="str">
        <f>IF(T118="","",COUNTIF(C117:R117,"×"))</f>
        <v/>
      </c>
      <c r="W118" s="30"/>
      <c r="X118" s="119"/>
      <c r="Y118" s="28"/>
      <c r="Z118" s="56"/>
    </row>
    <row r="119" spans="1:26">
      <c r="A119" s="122"/>
      <c r="B119" s="58"/>
      <c r="C119" s="32" t="str">
        <f>IF(Q107="","",Q107)</f>
        <v/>
      </c>
      <c r="D119" s="8" t="str">
        <f>IF(C119="","","-")</f>
        <v/>
      </c>
      <c r="E119" s="31" t="str">
        <f>IF(C119="","",O107)</f>
        <v/>
      </c>
      <c r="F119" s="8" t="str">
        <f>IF(C119="","",IF(C119&gt;E119,1,0))</f>
        <v/>
      </c>
      <c r="G119" s="32" t="str">
        <f>IF(Q111="","",Q111)</f>
        <v/>
      </c>
      <c r="H119" s="8" t="str">
        <f>IF(G119="","","-")</f>
        <v/>
      </c>
      <c r="I119" s="31" t="str">
        <f>IF(G119="","",O111)</f>
        <v/>
      </c>
      <c r="J119" s="8" t="str">
        <f>IF(G119="","",IF(G119&gt;I119,1,0))</f>
        <v/>
      </c>
      <c r="K119" s="32" t="str">
        <f>IF(Q115="","",Q115)</f>
        <v/>
      </c>
      <c r="L119" s="8" t="str">
        <f>IF(K119="","","-")</f>
        <v/>
      </c>
      <c r="M119" s="31" t="str">
        <f>IF(K119="","",O115)</f>
        <v/>
      </c>
      <c r="N119" s="8" t="str">
        <f>IF(K119="","",IF(K119&gt;M119,1,0))</f>
        <v/>
      </c>
      <c r="O119" s="35"/>
      <c r="P119" s="34"/>
      <c r="Q119" s="34"/>
      <c r="R119" s="33"/>
      <c r="S119" s="30" t="s">
        <v>3</v>
      </c>
      <c r="T119" s="30">
        <f>COUNTIF(F118:F120,1)+COUNTIF(J118:J120,1)+COUNTIF(N118:N120,1)+COUNTIF(R118:R120,1)</f>
        <v>0</v>
      </c>
      <c r="U119" s="7" t="s">
        <v>0</v>
      </c>
      <c r="V119" s="7">
        <f>COUNTIF(F118:F120,0)+COUNTIF(J118:J120,0)+COUNTIF(N118:N120,0)+COUNTIF(R118:R120,0)</f>
        <v>0</v>
      </c>
      <c r="W119" s="30"/>
      <c r="X119" s="119"/>
      <c r="Y119" s="28"/>
      <c r="Z119" s="56"/>
    </row>
    <row r="120" spans="1:26" ht="14.25" thickBot="1">
      <c r="A120" s="91"/>
      <c r="B120" s="82"/>
      <c r="C120" s="18" t="str">
        <f>IF(Q108="","",Q108)</f>
        <v/>
      </c>
      <c r="D120" s="16" t="str">
        <f>IF(C120="","","-")</f>
        <v/>
      </c>
      <c r="E120" s="17" t="str">
        <f>IF(C120="","",O108)</f>
        <v/>
      </c>
      <c r="F120" s="16" t="str">
        <f>IF(C120="","",IF(C120&gt;E120,1,0))</f>
        <v/>
      </c>
      <c r="G120" s="18" t="str">
        <f>IF(Q112="","",Q112)</f>
        <v/>
      </c>
      <c r="H120" s="16" t="str">
        <f>IF(G120="","","-")</f>
        <v/>
      </c>
      <c r="I120" s="17" t="str">
        <f>IF(G120="","",O112)</f>
        <v/>
      </c>
      <c r="J120" s="16" t="str">
        <f>IF(G120="","",IF(G120&gt;I120,1,0))</f>
        <v/>
      </c>
      <c r="K120" s="18" t="str">
        <f>IF(Q116="","",Q116)</f>
        <v/>
      </c>
      <c r="L120" s="16" t="str">
        <f>IF(K120="","","-")</f>
        <v/>
      </c>
      <c r="M120" s="17" t="str">
        <f>IF(K120="","",O116)</f>
        <v/>
      </c>
      <c r="N120" s="16" t="str">
        <f>IF(K120="","",IF(K120&gt;M120,1,0))</f>
        <v/>
      </c>
      <c r="O120" s="21"/>
      <c r="P120" s="20"/>
      <c r="Q120" s="20"/>
      <c r="R120" s="19"/>
      <c r="S120" s="14" t="s">
        <v>1</v>
      </c>
      <c r="T120" s="14">
        <f>SUM(C118:C120)+SUM(G118:G120)+SUM(K118:K120)+SUM(O118:O120)</f>
        <v>0</v>
      </c>
      <c r="U120" s="15" t="s">
        <v>0</v>
      </c>
      <c r="V120" s="15">
        <f>SUM(E118:E120)+SUM(I118:I120)+SUM(M118:M120)+SUM(Q118:Q120)</f>
        <v>0</v>
      </c>
      <c r="W120" s="14" t="str">
        <f>IF(T118="","",T120-V120)</f>
        <v/>
      </c>
      <c r="X120" s="118"/>
      <c r="Y120" s="12"/>
      <c r="Z120" s="65"/>
    </row>
    <row r="121" spans="1:26" ht="14.25" thickBot="1"/>
    <row r="122" spans="1:26">
      <c r="A122" s="104" t="s">
        <v>48</v>
      </c>
      <c r="B122" s="97"/>
      <c r="C122" s="102" t="str">
        <f>A125</f>
        <v>平塚　聖玲夏</v>
      </c>
      <c r="D122" s="101"/>
      <c r="E122" s="101"/>
      <c r="F122" s="103"/>
      <c r="G122" s="102" t="str">
        <f>A129</f>
        <v>青江　優志</v>
      </c>
      <c r="H122" s="101"/>
      <c r="I122" s="101"/>
      <c r="J122" s="100"/>
      <c r="K122" s="102" t="str">
        <f>A133</f>
        <v>片岡　優仁</v>
      </c>
      <c r="L122" s="101"/>
      <c r="M122" s="101"/>
      <c r="N122" s="100"/>
      <c r="O122" s="102" t="str">
        <f>IF(A137="","",A137)</f>
        <v/>
      </c>
      <c r="P122" s="101"/>
      <c r="Q122" s="101"/>
      <c r="R122" s="100"/>
      <c r="S122" s="99" t="s">
        <v>16</v>
      </c>
      <c r="T122" s="98"/>
      <c r="U122" s="98"/>
      <c r="V122" s="98"/>
      <c r="W122" s="97"/>
      <c r="X122" s="96" t="s">
        <v>15</v>
      </c>
      <c r="Y122" s="95" t="s">
        <v>14</v>
      </c>
      <c r="Z122" s="64" t="s">
        <v>14</v>
      </c>
    </row>
    <row r="123" spans="1:26">
      <c r="A123" s="83"/>
      <c r="B123" s="90"/>
      <c r="C123" s="93" t="str">
        <f>A126</f>
        <v>（東雲ＢＳＳ）</v>
      </c>
      <c r="D123" s="92"/>
      <c r="E123" s="92"/>
      <c r="F123" s="94"/>
      <c r="G123" s="93" t="str">
        <f>A130</f>
        <v>（永井ＢＣ）</v>
      </c>
      <c r="H123" s="92"/>
      <c r="I123" s="92"/>
      <c r="J123" s="76"/>
      <c r="K123" s="93" t="str">
        <f>A134</f>
        <v>（新小ＪＢＣ）</v>
      </c>
      <c r="L123" s="92"/>
      <c r="M123" s="92"/>
      <c r="N123" s="76"/>
      <c r="O123" s="63" t="str">
        <f>IF(A138="","",A138)</f>
        <v/>
      </c>
      <c r="P123" s="62"/>
      <c r="Q123" s="62"/>
      <c r="R123" s="76"/>
      <c r="S123" s="91"/>
      <c r="T123" s="82"/>
      <c r="U123" s="82"/>
      <c r="V123" s="82"/>
      <c r="W123" s="90"/>
      <c r="X123" s="89"/>
      <c r="Y123" s="66"/>
      <c r="Z123" s="82"/>
    </row>
    <row r="124" spans="1:26">
      <c r="A124" s="51"/>
      <c r="B124" s="64"/>
      <c r="C124" s="49"/>
      <c r="D124" s="48"/>
      <c r="E124" s="48"/>
      <c r="F124" s="47"/>
      <c r="G124" s="46" t="str">
        <f>IF(SUM(J125:J127)&gt;=2,"○","×")</f>
        <v>○</v>
      </c>
      <c r="H124" s="45"/>
      <c r="I124" s="44"/>
      <c r="J124" s="43">
        <v>4</v>
      </c>
      <c r="K124" s="46" t="str">
        <f>IF(SUM(N125:N127)&gt;=2,"○","×")</f>
        <v>○</v>
      </c>
      <c r="L124" s="45"/>
      <c r="M124" s="44"/>
      <c r="N124" s="43">
        <v>14</v>
      </c>
      <c r="O124" s="46" t="str">
        <f>IF(R125="","",IF(SUM(R125:R127)&gt;=2,"○","×"))</f>
        <v/>
      </c>
      <c r="P124" s="45"/>
      <c r="Q124" s="44"/>
      <c r="R124" s="43"/>
      <c r="S124" s="87"/>
      <c r="T124" s="87"/>
      <c r="U124" s="88"/>
      <c r="V124" s="88"/>
      <c r="W124" s="87"/>
      <c r="X124" s="120" t="s">
        <v>13</v>
      </c>
      <c r="Y124" s="41">
        <v>1</v>
      </c>
      <c r="Z124" s="60">
        <f>RANK(W127,W124:W139,0)</f>
        <v>1</v>
      </c>
    </row>
    <row r="125" spans="1:26">
      <c r="A125" s="59" t="s">
        <v>73</v>
      </c>
      <c r="B125" s="58"/>
      <c r="C125" s="35"/>
      <c r="D125" s="34"/>
      <c r="E125" s="34"/>
      <c r="F125" s="33"/>
      <c r="G125" s="32">
        <v>21</v>
      </c>
      <c r="H125" s="8" t="str">
        <f>IF(G125="","","-")</f>
        <v>-</v>
      </c>
      <c r="I125" s="31">
        <v>7</v>
      </c>
      <c r="J125" s="8">
        <f>IF(G125="","",IF(G125&gt;I125,1,0))</f>
        <v>1</v>
      </c>
      <c r="K125" s="32">
        <v>21</v>
      </c>
      <c r="L125" s="8" t="str">
        <f>IF(K125="","","-")</f>
        <v>-</v>
      </c>
      <c r="M125" s="31">
        <v>6</v>
      </c>
      <c r="N125" s="8">
        <f>IF(K125="","",IF(K125&gt;M125,1,0))</f>
        <v>1</v>
      </c>
      <c r="O125" s="32"/>
      <c r="P125" s="86" t="str">
        <f>IF(O125="","","-")</f>
        <v/>
      </c>
      <c r="Q125" s="31"/>
      <c r="R125" s="8" t="str">
        <f>IF(O125="","",IF(O125&gt;Q125,1,0))</f>
        <v/>
      </c>
      <c r="S125" s="85" t="s">
        <v>8</v>
      </c>
      <c r="T125" s="85">
        <f>COUNTIF(C124:R124,"○")</f>
        <v>2</v>
      </c>
      <c r="U125" s="84" t="s">
        <v>0</v>
      </c>
      <c r="V125" s="7">
        <f>COUNTIF(C124:R124,"×")</f>
        <v>0</v>
      </c>
      <c r="W125" s="30"/>
      <c r="X125" s="119"/>
      <c r="Y125" s="28"/>
      <c r="Z125" s="56"/>
    </row>
    <row r="126" spans="1:26">
      <c r="A126" s="59" t="s">
        <v>11</v>
      </c>
      <c r="B126" s="58"/>
      <c r="C126" s="35"/>
      <c r="D126" s="34"/>
      <c r="E126" s="34"/>
      <c r="F126" s="33"/>
      <c r="G126" s="32">
        <v>21</v>
      </c>
      <c r="H126" s="8" t="str">
        <f>IF(G126="","","-")</f>
        <v>-</v>
      </c>
      <c r="I126" s="31">
        <v>10</v>
      </c>
      <c r="J126" s="8">
        <f>IF(G126="","",IF(G126&gt;I126,1,0))</f>
        <v>1</v>
      </c>
      <c r="K126" s="32">
        <v>21</v>
      </c>
      <c r="L126" s="8" t="str">
        <f>IF(K126="","","-")</f>
        <v>-</v>
      </c>
      <c r="M126" s="31">
        <v>9</v>
      </c>
      <c r="N126" s="8">
        <f>IF(K126="","",IF(K126&gt;M126,1,0))</f>
        <v>1</v>
      </c>
      <c r="O126" s="32"/>
      <c r="P126" s="86" t="str">
        <f>IF(O126="","","-")</f>
        <v/>
      </c>
      <c r="Q126" s="31"/>
      <c r="R126" s="8" t="str">
        <f>IF(O126="","",IF(O126&gt;Q126,1,0))</f>
        <v/>
      </c>
      <c r="S126" s="85" t="s">
        <v>3</v>
      </c>
      <c r="T126" s="85">
        <f>COUNTIF(F125:F127,1)+COUNTIF(J125:J127,1)+COUNTIF(N125:N127,1)+COUNTIF(R125:R127,1)</f>
        <v>4</v>
      </c>
      <c r="U126" s="84" t="s">
        <v>0</v>
      </c>
      <c r="V126" s="7">
        <f>COUNTIF(F125:F127,0)+COUNTIF(J125:J127,0)+COUNTIF(N125:N127,0)+COUNTIF(R125:R127,0)</f>
        <v>0</v>
      </c>
      <c r="W126" s="30"/>
      <c r="X126" s="119"/>
      <c r="Y126" s="28"/>
      <c r="Z126" s="56"/>
    </row>
    <row r="127" spans="1:26">
      <c r="A127" s="83"/>
      <c r="B127" s="82"/>
      <c r="C127" s="81"/>
      <c r="D127" s="80"/>
      <c r="E127" s="80"/>
      <c r="F127" s="79"/>
      <c r="G127" s="75"/>
      <c r="H127" s="72" t="str">
        <f>IF(G127="","","-")</f>
        <v/>
      </c>
      <c r="I127" s="73"/>
      <c r="J127" s="72" t="str">
        <f>IF(G127="","",IF(G127&gt;I127,1,0))</f>
        <v/>
      </c>
      <c r="K127" s="75"/>
      <c r="L127" s="72" t="str">
        <f>IF(K127="","","-")</f>
        <v/>
      </c>
      <c r="M127" s="73"/>
      <c r="N127" s="72" t="str">
        <f>IF(K127="","",IF(K127&gt;M127,1,0))</f>
        <v/>
      </c>
      <c r="O127" s="75"/>
      <c r="P127" s="74" t="str">
        <f>IF(O127="","","-")</f>
        <v/>
      </c>
      <c r="Q127" s="73"/>
      <c r="R127" s="72" t="str">
        <f>IF(O127="","",IF(O127&gt;Q127,1,0))</f>
        <v/>
      </c>
      <c r="S127" s="71" t="s">
        <v>1</v>
      </c>
      <c r="T127" s="71">
        <f>SUM(C125:C127)+SUM(G125:G127)+SUM(K125:K127)+SUM(O125:O127)</f>
        <v>84</v>
      </c>
      <c r="U127" s="70" t="s">
        <v>0</v>
      </c>
      <c r="V127" s="69">
        <f>SUM(E125:E127)+SUM(I125:I127)+SUM(M125:M127)+SUM(Q125:Q127)</f>
        <v>32</v>
      </c>
      <c r="W127" s="68">
        <f>T127-V127</f>
        <v>52</v>
      </c>
      <c r="X127" s="121"/>
      <c r="Y127" s="66"/>
      <c r="Z127" s="65"/>
    </row>
    <row r="128" spans="1:26">
      <c r="A128" s="51"/>
      <c r="B128" s="64"/>
      <c r="C128" s="63" t="str">
        <f>IF(G124="○","×","○")</f>
        <v>×</v>
      </c>
      <c r="D128" s="62"/>
      <c r="E128" s="61"/>
      <c r="F128" s="9"/>
      <c r="G128" s="35"/>
      <c r="H128" s="34"/>
      <c r="I128" s="34"/>
      <c r="J128" s="33"/>
      <c r="K128" s="63" t="str">
        <f>IF(SUM(N129:N131)&gt;=2,"○","×")</f>
        <v>○</v>
      </c>
      <c r="L128" s="62"/>
      <c r="M128" s="61"/>
      <c r="N128" s="9">
        <v>9</v>
      </c>
      <c r="O128" s="63" t="str">
        <f>IF(R129="","",IF(SUM(R129:R131)&gt;=2,"○","×"))</f>
        <v/>
      </c>
      <c r="P128" s="62"/>
      <c r="Q128" s="61"/>
      <c r="R128" s="9"/>
      <c r="S128" s="30"/>
      <c r="T128" s="30"/>
      <c r="U128" s="7"/>
      <c r="V128" s="7"/>
      <c r="W128" s="30"/>
      <c r="X128" s="120" t="s">
        <v>10</v>
      </c>
      <c r="Y128" s="41">
        <v>2</v>
      </c>
      <c r="Z128" s="60">
        <f>RANK(W131,W127:W139,0)</f>
        <v>2</v>
      </c>
    </row>
    <row r="129" spans="1:26">
      <c r="A129" s="59" t="s">
        <v>72</v>
      </c>
      <c r="B129" s="58"/>
      <c r="C129" s="32">
        <f>I125</f>
        <v>7</v>
      </c>
      <c r="D129" s="8" t="str">
        <f>IF(C129="","","-")</f>
        <v>-</v>
      </c>
      <c r="E129" s="31">
        <f>G125</f>
        <v>21</v>
      </c>
      <c r="F129" s="8">
        <f>IF(C129="","",IF(C129&gt;E129,1,0))</f>
        <v>0</v>
      </c>
      <c r="G129" s="35"/>
      <c r="H129" s="34"/>
      <c r="I129" s="34"/>
      <c r="J129" s="33"/>
      <c r="K129" s="32">
        <v>21</v>
      </c>
      <c r="L129" s="8" t="str">
        <f>IF(K129="","","-")</f>
        <v>-</v>
      </c>
      <c r="M129" s="31">
        <v>10</v>
      </c>
      <c r="N129" s="8">
        <f>IF(K129="","",IF(K129&gt;M129,1,0))</f>
        <v>1</v>
      </c>
      <c r="O129" s="32"/>
      <c r="P129" s="8" t="str">
        <f>IF(O129="","","-")</f>
        <v/>
      </c>
      <c r="Q129" s="31"/>
      <c r="R129" s="8" t="str">
        <f>IF(O129="","",IF(O129&gt;Q129,1,0))</f>
        <v/>
      </c>
      <c r="S129" s="30" t="s">
        <v>8</v>
      </c>
      <c r="T129" s="30">
        <f>COUNTIF(C128:R128,"○")</f>
        <v>1</v>
      </c>
      <c r="U129" s="7" t="s">
        <v>0</v>
      </c>
      <c r="V129" s="7">
        <f>COUNTIF(C128:R128,"×")</f>
        <v>1</v>
      </c>
      <c r="W129" s="30"/>
      <c r="X129" s="119"/>
      <c r="Y129" s="28"/>
      <c r="Z129" s="56"/>
    </row>
    <row r="130" spans="1:26">
      <c r="A130" s="59" t="s">
        <v>26</v>
      </c>
      <c r="B130" s="58"/>
      <c r="C130" s="32">
        <f>I126</f>
        <v>10</v>
      </c>
      <c r="D130" s="8" t="str">
        <f>IF(C130="","","-")</f>
        <v>-</v>
      </c>
      <c r="E130" s="31">
        <f>G126</f>
        <v>21</v>
      </c>
      <c r="F130" s="8">
        <f>IF(C130="","",IF(C130&gt;E130,1,0))</f>
        <v>0</v>
      </c>
      <c r="G130" s="35"/>
      <c r="H130" s="34"/>
      <c r="I130" s="34"/>
      <c r="J130" s="33"/>
      <c r="K130" s="32">
        <v>21</v>
      </c>
      <c r="L130" s="8" t="str">
        <f>IF(K130="","","-")</f>
        <v>-</v>
      </c>
      <c r="M130" s="31">
        <v>13</v>
      </c>
      <c r="N130" s="8">
        <f>IF(K130="","",IF(K130&gt;M130,1,0))</f>
        <v>1</v>
      </c>
      <c r="O130" s="32"/>
      <c r="P130" s="8" t="str">
        <f>IF(O130="","","-")</f>
        <v/>
      </c>
      <c r="Q130" s="31"/>
      <c r="R130" s="8" t="str">
        <f>IF(O130="","",IF(O130&gt;Q130,1,0))</f>
        <v/>
      </c>
      <c r="S130" s="30" t="s">
        <v>3</v>
      </c>
      <c r="T130" s="30">
        <f>COUNTIF(F129:F131,1)+COUNTIF(J129:J131,1)+COUNTIF(N129:N131,1)+COUNTIF(R129:R131,1)</f>
        <v>2</v>
      </c>
      <c r="U130" s="7" t="s">
        <v>0</v>
      </c>
      <c r="V130" s="7">
        <f>COUNTIF(F129:F131,0)+COUNTIF(J129:J131,0)+COUNTIF(N129:N131,0)+COUNTIF(R129:R131,0)</f>
        <v>2</v>
      </c>
      <c r="W130" s="30"/>
      <c r="X130" s="119"/>
      <c r="Y130" s="28"/>
      <c r="Z130" s="56"/>
    </row>
    <row r="131" spans="1:26">
      <c r="A131" s="83"/>
      <c r="B131" s="82"/>
      <c r="C131" s="75" t="str">
        <f>IF(I127="","",I127)</f>
        <v/>
      </c>
      <c r="D131" s="72" t="str">
        <f>IF(C131="","","-")</f>
        <v/>
      </c>
      <c r="E131" s="73" t="str">
        <f>IF(G127="","",G127)</f>
        <v/>
      </c>
      <c r="F131" s="8" t="str">
        <f>IF(C131="","",IF(C131&gt;E131,1,0))</f>
        <v/>
      </c>
      <c r="G131" s="81"/>
      <c r="H131" s="80"/>
      <c r="I131" s="80"/>
      <c r="J131" s="79"/>
      <c r="K131" s="75"/>
      <c r="L131" s="8" t="str">
        <f>IF(K131="","","-")</f>
        <v/>
      </c>
      <c r="M131" s="73"/>
      <c r="N131" s="8" t="str">
        <f>IF(K131="","",IF(K131&gt;M131,1,0))</f>
        <v/>
      </c>
      <c r="O131" s="75"/>
      <c r="P131" s="72" t="str">
        <f>IF(O131="","","-")</f>
        <v/>
      </c>
      <c r="Q131" s="73"/>
      <c r="R131" s="8" t="str">
        <f>IF(O131="","",IF(O131&gt;Q131,1,0))</f>
        <v/>
      </c>
      <c r="S131" s="68" t="s">
        <v>1</v>
      </c>
      <c r="T131" s="68">
        <f>SUM(C129:C131)+SUM(G129:G131)+SUM(K129:K131)+SUM(O129:O131)</f>
        <v>59</v>
      </c>
      <c r="U131" s="69" t="s">
        <v>0</v>
      </c>
      <c r="V131" s="69">
        <f>SUM(E129:E131)+SUM(I129:I131)+SUM(M129:M131)+SUM(Q129:Q131)</f>
        <v>65</v>
      </c>
      <c r="W131" s="68">
        <f>T131-V131</f>
        <v>-6</v>
      </c>
      <c r="X131" s="121"/>
      <c r="Y131" s="66"/>
      <c r="Z131" s="65"/>
    </row>
    <row r="132" spans="1:26">
      <c r="A132" s="51"/>
      <c r="B132" s="64"/>
      <c r="C132" s="46" t="str">
        <f>IF(A133="","",IF(K124="○","×","○"))</f>
        <v>×</v>
      </c>
      <c r="D132" s="45"/>
      <c r="E132" s="44"/>
      <c r="F132" s="43"/>
      <c r="G132" s="46" t="str">
        <f>IF(A133="","",IF(K128="○","×","○"))</f>
        <v>×</v>
      </c>
      <c r="H132" s="45"/>
      <c r="I132" s="44"/>
      <c r="J132" s="43"/>
      <c r="K132" s="49"/>
      <c r="L132" s="48"/>
      <c r="M132" s="48"/>
      <c r="N132" s="47"/>
      <c r="O132" s="46" t="str">
        <f>IF(R133="","",IF(SUM(R133:R135)&gt;=2,"○","×"))</f>
        <v/>
      </c>
      <c r="P132" s="45"/>
      <c r="Q132" s="44"/>
      <c r="R132" s="43"/>
      <c r="S132" s="30"/>
      <c r="T132" s="30"/>
      <c r="U132" s="7"/>
      <c r="V132" s="7"/>
      <c r="W132" s="30"/>
      <c r="X132" s="120" t="s">
        <v>5</v>
      </c>
      <c r="Y132" s="41">
        <v>3</v>
      </c>
      <c r="Z132" s="60">
        <f>IF(C132="","",RANK(W135,W127:W139,0))</f>
        <v>3</v>
      </c>
    </row>
    <row r="133" spans="1:26">
      <c r="A133" s="59" t="s">
        <v>71</v>
      </c>
      <c r="B133" s="58"/>
      <c r="C133" s="32">
        <f>IF(A133="","",M125)</f>
        <v>6</v>
      </c>
      <c r="D133" s="8" t="str">
        <f>IF(C133="","","-")</f>
        <v>-</v>
      </c>
      <c r="E133" s="31">
        <f>IF(C133="","",K125)</f>
        <v>21</v>
      </c>
      <c r="F133" s="8">
        <f>IF(C133="","",IF(C133&gt;E133,1,0))</f>
        <v>0</v>
      </c>
      <c r="G133" s="32">
        <f>IF(A133="","",M129)</f>
        <v>10</v>
      </c>
      <c r="H133" s="8" t="str">
        <f>IF(G133="","","-")</f>
        <v>-</v>
      </c>
      <c r="I133" s="31">
        <f>IF(A133="","",K129)</f>
        <v>21</v>
      </c>
      <c r="J133" s="8">
        <f>IF(G133="","",IF(G133&gt;I133,1,0))</f>
        <v>0</v>
      </c>
      <c r="K133" s="35"/>
      <c r="L133" s="34"/>
      <c r="M133" s="34"/>
      <c r="N133" s="33"/>
      <c r="O133" s="32"/>
      <c r="P133" s="8" t="str">
        <f>IF(O133="","","-")</f>
        <v/>
      </c>
      <c r="Q133" s="31"/>
      <c r="R133" s="8" t="str">
        <f>IF(O133="","",IF(O133&gt;Q133,1,0))</f>
        <v/>
      </c>
      <c r="S133" s="30" t="s">
        <v>8</v>
      </c>
      <c r="T133" s="30">
        <f>IF(A133="","",COUNTIF(C132:R132,"○"))</f>
        <v>0</v>
      </c>
      <c r="U133" s="7" t="s">
        <v>0</v>
      </c>
      <c r="V133" s="7">
        <f>COUNTIF(C132:R132,"×")</f>
        <v>2</v>
      </c>
      <c r="W133" s="30"/>
      <c r="X133" s="119"/>
      <c r="Y133" s="28"/>
      <c r="Z133" s="56"/>
    </row>
    <row r="134" spans="1:26">
      <c r="A134" s="59" t="s">
        <v>70</v>
      </c>
      <c r="B134" s="58"/>
      <c r="C134" s="32">
        <f>IF(A133="","",M126)</f>
        <v>9</v>
      </c>
      <c r="D134" s="8" t="str">
        <f>IF(C134="","","-")</f>
        <v>-</v>
      </c>
      <c r="E134" s="31">
        <f>IF(C134="","",K126)</f>
        <v>21</v>
      </c>
      <c r="F134" s="8">
        <f>IF(C134="","",IF(C134&gt;E134,1,0))</f>
        <v>0</v>
      </c>
      <c r="G134" s="32">
        <f>IF(A133="","",M130)</f>
        <v>13</v>
      </c>
      <c r="H134" s="8" t="str">
        <f>IF(G134="","","-")</f>
        <v>-</v>
      </c>
      <c r="I134" s="31">
        <f>IF(A133="","",K130)</f>
        <v>21</v>
      </c>
      <c r="J134" s="8">
        <f>IF(G134="","",IF(G134&gt;I134,1,0))</f>
        <v>0</v>
      </c>
      <c r="K134" s="35"/>
      <c r="L134" s="34"/>
      <c r="M134" s="34"/>
      <c r="N134" s="33"/>
      <c r="O134" s="32"/>
      <c r="P134" s="8" t="str">
        <f>IF(O134="","","-")</f>
        <v/>
      </c>
      <c r="Q134" s="31"/>
      <c r="R134" s="8" t="str">
        <f>IF(O134="","",IF(O134&gt;Q134,1,0))</f>
        <v/>
      </c>
      <c r="S134" s="30" t="s">
        <v>3</v>
      </c>
      <c r="T134" s="30">
        <f>COUNTIF(F133:F135,1)+COUNTIF(J133:J135,1)+COUNTIF(N133:N135,1)+COUNTIF(R133:R135,1)</f>
        <v>0</v>
      </c>
      <c r="U134" s="7" t="s">
        <v>0</v>
      </c>
      <c r="V134" s="7">
        <f>COUNTIF(F133:F135,0)+COUNTIF(J133:J135,0)+COUNTIF(N133:N135,0)+COUNTIF(R133:R135,0)</f>
        <v>4</v>
      </c>
      <c r="W134" s="30"/>
      <c r="X134" s="119"/>
      <c r="Y134" s="28"/>
      <c r="Z134" s="56"/>
    </row>
    <row r="135" spans="1:26" ht="14.25" thickBot="1">
      <c r="A135" s="111"/>
      <c r="B135" s="110"/>
      <c r="C135" s="18" t="str">
        <f>IF(M127="","",M127)</f>
        <v/>
      </c>
      <c r="D135" s="16" t="str">
        <f>IF(C135="","","-")</f>
        <v/>
      </c>
      <c r="E135" s="17" t="str">
        <f>IF(K127="","",K127)</f>
        <v/>
      </c>
      <c r="F135" s="16" t="str">
        <f>IF(C135="","",IF(C135&gt;E135,1,0))</f>
        <v/>
      </c>
      <c r="G135" s="18" t="str">
        <f>IF(M131="","",M131)</f>
        <v/>
      </c>
      <c r="H135" s="16" t="str">
        <f>IF(G135="","","-")</f>
        <v/>
      </c>
      <c r="I135" s="17" t="str">
        <f>IF(K131="","",K131)</f>
        <v/>
      </c>
      <c r="J135" s="16" t="str">
        <f>IF(G135="","",IF(G135&gt;I135,1,0))</f>
        <v/>
      </c>
      <c r="K135" s="21"/>
      <c r="L135" s="20"/>
      <c r="M135" s="20"/>
      <c r="N135" s="19"/>
      <c r="O135" s="18"/>
      <c r="P135" s="16" t="str">
        <f>IF(O135="","","-")</f>
        <v/>
      </c>
      <c r="Q135" s="17"/>
      <c r="R135" s="16" t="str">
        <f>IF(O135="","",IF(O135&gt;Q135,1,0))</f>
        <v/>
      </c>
      <c r="S135" s="14" t="s">
        <v>1</v>
      </c>
      <c r="T135" s="14">
        <f>SUM(C133:C135)+SUM(G133:G135)+SUM(K133:K135)+SUM(O133:O135)</f>
        <v>38</v>
      </c>
      <c r="U135" s="15" t="s">
        <v>0</v>
      </c>
      <c r="V135" s="15">
        <f>SUM(E133:E135)+SUM(I133:I135)+SUM(M133:M135)+SUM(Q133:Q135)</f>
        <v>84</v>
      </c>
      <c r="W135" s="14">
        <f>IF(T133="","",T135-V135)</f>
        <v>-46</v>
      </c>
      <c r="X135" s="118"/>
      <c r="Y135" s="12"/>
      <c r="Z135" s="65"/>
    </row>
    <row r="136" spans="1:26">
      <c r="A136" s="124"/>
      <c r="B136" s="112"/>
      <c r="C136" s="63" t="str">
        <f>IF(R125="","",IF(O124="○","×","○"))</f>
        <v/>
      </c>
      <c r="D136" s="62"/>
      <c r="E136" s="61"/>
      <c r="F136" s="9"/>
      <c r="G136" s="63" t="str">
        <f>IF(R129="","",IF(O128="○","×","○"))</f>
        <v/>
      </c>
      <c r="H136" s="62"/>
      <c r="I136" s="61"/>
      <c r="J136" s="9"/>
      <c r="K136" s="63" t="str">
        <f>IF(R133="","",IF(O132="○","×","○"))</f>
        <v/>
      </c>
      <c r="L136" s="62"/>
      <c r="M136" s="61"/>
      <c r="N136" s="9"/>
      <c r="O136" s="35"/>
      <c r="P136" s="34"/>
      <c r="Q136" s="34"/>
      <c r="R136" s="33"/>
      <c r="S136" s="30"/>
      <c r="T136" s="30"/>
      <c r="U136" s="7"/>
      <c r="V136" s="7"/>
      <c r="W136" s="30"/>
      <c r="X136" s="123"/>
      <c r="Y136" s="28"/>
      <c r="Z136" s="60" t="str">
        <f>IF(C136="","",RANK(W139,W127:W139,0))</f>
        <v/>
      </c>
    </row>
    <row r="137" spans="1:26">
      <c r="A137" s="122"/>
      <c r="B137" s="58"/>
      <c r="C137" s="32" t="str">
        <f>IF(Q125="","",Q125)</f>
        <v/>
      </c>
      <c r="D137" s="8" t="str">
        <f>IF(C137="","","-")</f>
        <v/>
      </c>
      <c r="E137" s="31" t="str">
        <f>IF(C137="","",O125)</f>
        <v/>
      </c>
      <c r="F137" s="8" t="str">
        <f>IF(C137="","",IF(C137&gt;E137,1,0))</f>
        <v/>
      </c>
      <c r="G137" s="32" t="str">
        <f>IF(Q129="","",Q129)</f>
        <v/>
      </c>
      <c r="H137" s="8" t="str">
        <f>IF(G137="","","-")</f>
        <v/>
      </c>
      <c r="I137" s="31" t="str">
        <f>IF(G137="","",O129)</f>
        <v/>
      </c>
      <c r="J137" s="8" t="str">
        <f>IF(G137="","",IF(G137&gt;I137,1,0))</f>
        <v/>
      </c>
      <c r="K137" s="32" t="str">
        <f>IF(Q133="","",Q133)</f>
        <v/>
      </c>
      <c r="L137" s="8" t="str">
        <f>IF(K137="","","-")</f>
        <v/>
      </c>
      <c r="M137" s="31" t="str">
        <f>IF(K137="","",O133)</f>
        <v/>
      </c>
      <c r="N137" s="8" t="str">
        <f>IF(K137="","",IF(K137&gt;M137,1,0))</f>
        <v/>
      </c>
      <c r="O137" s="35"/>
      <c r="P137" s="34"/>
      <c r="Q137" s="34"/>
      <c r="R137" s="33"/>
      <c r="S137" s="30" t="s">
        <v>8</v>
      </c>
      <c r="T137" s="30" t="str">
        <f>IF(C136="","",COUNTIF(C136:R136,"○"))</f>
        <v/>
      </c>
      <c r="U137" s="7" t="s">
        <v>0</v>
      </c>
      <c r="V137" s="7" t="str">
        <f>IF(T137="","",COUNTIF(C136:R136,"×"))</f>
        <v/>
      </c>
      <c r="W137" s="30"/>
      <c r="X137" s="119"/>
      <c r="Y137" s="28"/>
      <c r="Z137" s="56"/>
    </row>
    <row r="138" spans="1:26">
      <c r="A138" s="122"/>
      <c r="B138" s="58"/>
      <c r="C138" s="32" t="str">
        <f>IF(Q126="","",Q126)</f>
        <v/>
      </c>
      <c r="D138" s="8" t="str">
        <f>IF(C138="","","-")</f>
        <v/>
      </c>
      <c r="E138" s="31" t="str">
        <f>IF(C138="","",O126)</f>
        <v/>
      </c>
      <c r="F138" s="8" t="str">
        <f>IF(C138="","",IF(C138&gt;E138,1,0))</f>
        <v/>
      </c>
      <c r="G138" s="32" t="str">
        <f>IF(Q130="","",Q130)</f>
        <v/>
      </c>
      <c r="H138" s="8" t="str">
        <f>IF(G138="","","-")</f>
        <v/>
      </c>
      <c r="I138" s="31" t="str">
        <f>IF(G138="","",O130)</f>
        <v/>
      </c>
      <c r="J138" s="8" t="str">
        <f>IF(G138="","",IF(G138&gt;I138,1,0))</f>
        <v/>
      </c>
      <c r="K138" s="32" t="str">
        <f>IF(Q134="","",Q134)</f>
        <v/>
      </c>
      <c r="L138" s="8" t="str">
        <f>IF(K138="","","-")</f>
        <v/>
      </c>
      <c r="M138" s="31" t="str">
        <f>IF(K138="","",O134)</f>
        <v/>
      </c>
      <c r="N138" s="8" t="str">
        <f>IF(K138="","",IF(K138&gt;M138,1,0))</f>
        <v/>
      </c>
      <c r="O138" s="35"/>
      <c r="P138" s="34"/>
      <c r="Q138" s="34"/>
      <c r="R138" s="33"/>
      <c r="S138" s="30" t="s">
        <v>3</v>
      </c>
      <c r="T138" s="30">
        <f>COUNTIF(F137:F139,1)+COUNTIF(J137:J139,1)+COUNTIF(N137:N139,1)+COUNTIF(R137:R139,1)</f>
        <v>0</v>
      </c>
      <c r="U138" s="7" t="s">
        <v>0</v>
      </c>
      <c r="V138" s="7">
        <f>COUNTIF(F137:F139,0)+COUNTIF(J137:J139,0)+COUNTIF(N137:N139,0)+COUNTIF(R137:R139,0)</f>
        <v>0</v>
      </c>
      <c r="W138" s="30"/>
      <c r="X138" s="119"/>
      <c r="Y138" s="28"/>
      <c r="Z138" s="56"/>
    </row>
    <row r="139" spans="1:26" ht="14.25" thickBot="1">
      <c r="A139" s="91"/>
      <c r="B139" s="82"/>
      <c r="C139" s="18" t="str">
        <f>IF(Q127="","",Q127)</f>
        <v/>
      </c>
      <c r="D139" s="16" t="str">
        <f>IF(C139="","","-")</f>
        <v/>
      </c>
      <c r="E139" s="17" t="str">
        <f>IF(C139="","",O127)</f>
        <v/>
      </c>
      <c r="F139" s="16" t="str">
        <f>IF(C139="","",IF(C139&gt;E139,1,0))</f>
        <v/>
      </c>
      <c r="G139" s="18" t="str">
        <f>IF(Q131="","",Q131)</f>
        <v/>
      </c>
      <c r="H139" s="16" t="str">
        <f>IF(G139="","","-")</f>
        <v/>
      </c>
      <c r="I139" s="17" t="str">
        <f>IF(G139="","",O131)</f>
        <v/>
      </c>
      <c r="J139" s="16" t="str">
        <f>IF(G139="","",IF(G139&gt;I139,1,0))</f>
        <v/>
      </c>
      <c r="K139" s="18" t="str">
        <f>IF(Q135="","",Q135)</f>
        <v/>
      </c>
      <c r="L139" s="16" t="str">
        <f>IF(K139="","","-")</f>
        <v/>
      </c>
      <c r="M139" s="17" t="str">
        <f>IF(K139="","",O135)</f>
        <v/>
      </c>
      <c r="N139" s="16" t="str">
        <f>IF(K139="","",IF(K139&gt;M139,1,0))</f>
        <v/>
      </c>
      <c r="O139" s="21"/>
      <c r="P139" s="20"/>
      <c r="Q139" s="20"/>
      <c r="R139" s="19"/>
      <c r="S139" s="14" t="s">
        <v>1</v>
      </c>
      <c r="T139" s="14">
        <f>SUM(C137:C139)+SUM(G137:G139)+SUM(K137:K139)+SUM(O137:O139)</f>
        <v>0</v>
      </c>
      <c r="U139" s="15" t="s">
        <v>0</v>
      </c>
      <c r="V139" s="15">
        <f>SUM(E137:E139)+SUM(I137:I139)+SUM(M137:M139)+SUM(Q137:Q139)</f>
        <v>0</v>
      </c>
      <c r="W139" s="14" t="str">
        <f>IF(T137="","",T139-V139)</f>
        <v/>
      </c>
      <c r="X139" s="118"/>
      <c r="Y139" s="12"/>
      <c r="Z139" s="65"/>
    </row>
    <row r="140" spans="1:26" ht="14.25" thickBot="1"/>
    <row r="141" spans="1:26">
      <c r="A141" s="104" t="s">
        <v>69</v>
      </c>
      <c r="B141" s="97"/>
      <c r="C141" s="102" t="str">
        <f>A144</f>
        <v>平田　晟也</v>
      </c>
      <c r="D141" s="101"/>
      <c r="E141" s="101"/>
      <c r="F141" s="103"/>
      <c r="G141" s="102" t="str">
        <f>A148</f>
        <v>竹内　陵</v>
      </c>
      <c r="H141" s="101"/>
      <c r="I141" s="101"/>
      <c r="J141" s="100"/>
      <c r="K141" s="102" t="str">
        <f>A152</f>
        <v>西川　博貴</v>
      </c>
      <c r="L141" s="101"/>
      <c r="M141" s="101"/>
      <c r="N141" s="100"/>
      <c r="O141" s="102" t="e">
        <f>IF(#REF!="","",#REF!)</f>
        <v>#REF!</v>
      </c>
      <c r="P141" s="101"/>
      <c r="Q141" s="101"/>
      <c r="R141" s="100"/>
      <c r="S141" s="99" t="s">
        <v>16</v>
      </c>
      <c r="T141" s="98"/>
      <c r="U141" s="98"/>
      <c r="V141" s="98"/>
      <c r="W141" s="97"/>
      <c r="X141" s="96" t="s">
        <v>15</v>
      </c>
      <c r="Y141" s="95" t="s">
        <v>14</v>
      </c>
      <c r="Z141" s="64" t="s">
        <v>14</v>
      </c>
    </row>
    <row r="142" spans="1:26">
      <c r="A142" s="83"/>
      <c r="B142" s="90"/>
      <c r="C142" s="93" t="str">
        <f>A145</f>
        <v>（永井ＢＣ）</v>
      </c>
      <c r="D142" s="92"/>
      <c r="E142" s="92"/>
      <c r="F142" s="94"/>
      <c r="G142" s="93" t="str">
        <f>A149</f>
        <v>(キティタイガー）</v>
      </c>
      <c r="H142" s="92"/>
      <c r="I142" s="92"/>
      <c r="J142" s="76"/>
      <c r="K142" s="93" t="str">
        <f>A153</f>
        <v>（東雲ＢＳＳ）</v>
      </c>
      <c r="L142" s="92"/>
      <c r="M142" s="92"/>
      <c r="N142" s="76"/>
      <c r="O142" s="63" t="e">
        <f>IF(#REF!="","",#REF!)</f>
        <v>#REF!</v>
      </c>
      <c r="P142" s="62"/>
      <c r="Q142" s="62"/>
      <c r="R142" s="76"/>
      <c r="S142" s="91"/>
      <c r="T142" s="82"/>
      <c r="U142" s="82"/>
      <c r="V142" s="82"/>
      <c r="W142" s="90"/>
      <c r="X142" s="89"/>
      <c r="Y142" s="66"/>
      <c r="Z142" s="82"/>
    </row>
    <row r="143" spans="1:26">
      <c r="A143" s="51"/>
      <c r="B143" s="64"/>
      <c r="C143" s="49"/>
      <c r="D143" s="48"/>
      <c r="E143" s="48"/>
      <c r="F143" s="47"/>
      <c r="G143" s="46" t="str">
        <f>IF(SUM(J144:J146)&gt;=2,"○","×")</f>
        <v>○</v>
      </c>
      <c r="H143" s="45"/>
      <c r="I143" s="44"/>
      <c r="J143" s="43">
        <v>5</v>
      </c>
      <c r="K143" s="46" t="str">
        <f>IF(SUM(N144:N146)&gt;=2,"○","×")</f>
        <v>○</v>
      </c>
      <c r="L143" s="45"/>
      <c r="M143" s="44"/>
      <c r="N143" s="43">
        <v>15</v>
      </c>
      <c r="O143" s="46" t="str">
        <f>IF(R144="","",IF(SUM(R144:R146)&gt;=2,"○","×"))</f>
        <v/>
      </c>
      <c r="P143" s="45"/>
      <c r="Q143" s="44"/>
      <c r="R143" s="43"/>
      <c r="S143" s="87"/>
      <c r="T143" s="87"/>
      <c r="U143" s="88"/>
      <c r="V143" s="88"/>
      <c r="W143" s="87"/>
      <c r="X143" s="120" t="s">
        <v>13</v>
      </c>
      <c r="Y143" s="41">
        <v>1</v>
      </c>
      <c r="Z143" s="60">
        <f>RANK(W146,W143:W155,0)</f>
        <v>1</v>
      </c>
    </row>
    <row r="144" spans="1:26">
      <c r="A144" s="59" t="s">
        <v>68</v>
      </c>
      <c r="B144" s="58"/>
      <c r="C144" s="35"/>
      <c r="D144" s="34"/>
      <c r="E144" s="34"/>
      <c r="F144" s="33"/>
      <c r="G144" s="32">
        <v>21</v>
      </c>
      <c r="H144" s="8" t="str">
        <f>IF(G144="","","-")</f>
        <v>-</v>
      </c>
      <c r="I144" s="31">
        <v>9</v>
      </c>
      <c r="J144" s="8">
        <f>IF(G144="","",IF(G144&gt;I144,1,0))</f>
        <v>1</v>
      </c>
      <c r="K144" s="32">
        <v>21</v>
      </c>
      <c r="L144" s="8" t="str">
        <f>IF(K144="","","-")</f>
        <v>-</v>
      </c>
      <c r="M144" s="31">
        <v>13</v>
      </c>
      <c r="N144" s="8">
        <f>IF(K144="","",IF(K144&gt;M144,1,0))</f>
        <v>1</v>
      </c>
      <c r="O144" s="32"/>
      <c r="P144" s="86" t="str">
        <f>IF(O144="","","-")</f>
        <v/>
      </c>
      <c r="Q144" s="31"/>
      <c r="R144" s="8" t="str">
        <f>IF(O144="","",IF(O144&gt;Q144,1,0))</f>
        <v/>
      </c>
      <c r="S144" s="85" t="s">
        <v>8</v>
      </c>
      <c r="T144" s="85">
        <f>COUNTIF(C143:R143,"○")</f>
        <v>2</v>
      </c>
      <c r="U144" s="84" t="s">
        <v>0</v>
      </c>
      <c r="V144" s="7">
        <f>COUNTIF(C143:R143,"×")</f>
        <v>0</v>
      </c>
      <c r="W144" s="30"/>
      <c r="X144" s="119"/>
      <c r="Y144" s="28"/>
      <c r="Z144" s="56"/>
    </row>
    <row r="145" spans="1:26">
      <c r="A145" s="59" t="s">
        <v>26</v>
      </c>
      <c r="B145" s="58"/>
      <c r="C145" s="35"/>
      <c r="D145" s="34"/>
      <c r="E145" s="34"/>
      <c r="F145" s="33"/>
      <c r="G145" s="32">
        <v>21</v>
      </c>
      <c r="H145" s="8" t="str">
        <f>IF(G145="","","-")</f>
        <v>-</v>
      </c>
      <c r="I145" s="31">
        <v>13</v>
      </c>
      <c r="J145" s="8">
        <f>IF(G145="","",IF(G145&gt;I145,1,0))</f>
        <v>1</v>
      </c>
      <c r="K145" s="32">
        <v>21</v>
      </c>
      <c r="L145" s="8" t="str">
        <f>IF(K145="","","-")</f>
        <v>-</v>
      </c>
      <c r="M145" s="31">
        <v>16</v>
      </c>
      <c r="N145" s="8">
        <f>IF(K145="","",IF(K145&gt;M145,1,0))</f>
        <v>1</v>
      </c>
      <c r="O145" s="32"/>
      <c r="P145" s="86" t="str">
        <f>IF(O145="","","-")</f>
        <v/>
      </c>
      <c r="Q145" s="31"/>
      <c r="R145" s="8" t="str">
        <f>IF(O145="","",IF(O145&gt;Q145,1,0))</f>
        <v/>
      </c>
      <c r="S145" s="85" t="s">
        <v>3</v>
      </c>
      <c r="T145" s="85">
        <f>COUNTIF(F144:F146,1)+COUNTIF(J144:J146,1)+COUNTIF(N144:N146,1)+COUNTIF(R144:R146,1)</f>
        <v>4</v>
      </c>
      <c r="U145" s="84" t="s">
        <v>0</v>
      </c>
      <c r="V145" s="7">
        <f>COUNTIF(F144:F146,0)+COUNTIF(J144:J146,0)+COUNTIF(N144:N146,0)+COUNTIF(R144:R146,0)</f>
        <v>0</v>
      </c>
      <c r="W145" s="30"/>
      <c r="X145" s="119"/>
      <c r="Y145" s="28"/>
      <c r="Z145" s="56"/>
    </row>
    <row r="146" spans="1:26">
      <c r="A146" s="83"/>
      <c r="B146" s="82"/>
      <c r="C146" s="81"/>
      <c r="D146" s="80"/>
      <c r="E146" s="80"/>
      <c r="F146" s="79"/>
      <c r="G146" s="75"/>
      <c r="H146" s="72" t="str">
        <f>IF(G146="","","-")</f>
        <v/>
      </c>
      <c r="I146" s="73"/>
      <c r="J146" s="72" t="str">
        <f>IF(G146="","",IF(G146&gt;I146,1,0))</f>
        <v/>
      </c>
      <c r="K146" s="75"/>
      <c r="L146" s="72" t="str">
        <f>IF(K146="","","-")</f>
        <v/>
      </c>
      <c r="M146" s="73"/>
      <c r="N146" s="72" t="str">
        <f>IF(K146="","",IF(K146&gt;M146,1,0))</f>
        <v/>
      </c>
      <c r="O146" s="75"/>
      <c r="P146" s="74" t="str">
        <f>IF(O146="","","-")</f>
        <v/>
      </c>
      <c r="Q146" s="73"/>
      <c r="R146" s="72" t="str">
        <f>IF(O146="","",IF(O146&gt;Q146,1,0))</f>
        <v/>
      </c>
      <c r="S146" s="71" t="s">
        <v>1</v>
      </c>
      <c r="T146" s="71">
        <f>SUM(C144:C146)+SUM(G144:G146)+SUM(K144:K146)+SUM(O144:O146)</f>
        <v>84</v>
      </c>
      <c r="U146" s="70" t="s">
        <v>0</v>
      </c>
      <c r="V146" s="69">
        <f>SUM(E144:E146)+SUM(I144:I146)+SUM(M144:M146)+SUM(Q144:Q146)</f>
        <v>51</v>
      </c>
      <c r="W146" s="68">
        <f>T146-V146</f>
        <v>33</v>
      </c>
      <c r="X146" s="121"/>
      <c r="Y146" s="66"/>
      <c r="Z146" s="65"/>
    </row>
    <row r="147" spans="1:26">
      <c r="A147" s="51"/>
      <c r="B147" s="64"/>
      <c r="C147" s="63" t="str">
        <f>IF(G143="○","×","○")</f>
        <v>×</v>
      </c>
      <c r="D147" s="62"/>
      <c r="E147" s="61"/>
      <c r="F147" s="9"/>
      <c r="G147" s="35"/>
      <c r="H147" s="34"/>
      <c r="I147" s="34"/>
      <c r="J147" s="33"/>
      <c r="K147" s="63" t="str">
        <f>IF(SUM(N148:N150)&gt;=2,"○","×")</f>
        <v>○</v>
      </c>
      <c r="L147" s="62"/>
      <c r="M147" s="61"/>
      <c r="N147" s="9">
        <v>10</v>
      </c>
      <c r="O147" s="63" t="str">
        <f>IF(R148="","",IF(SUM(R148:R150)&gt;=2,"○","×"))</f>
        <v/>
      </c>
      <c r="P147" s="62"/>
      <c r="Q147" s="61"/>
      <c r="R147" s="9"/>
      <c r="S147" s="30"/>
      <c r="T147" s="30"/>
      <c r="U147" s="7"/>
      <c r="V147" s="7"/>
      <c r="W147" s="30"/>
      <c r="X147" s="120" t="s">
        <v>10</v>
      </c>
      <c r="Y147" s="41">
        <v>2</v>
      </c>
      <c r="Z147" s="60">
        <f>RANK(W150,W146:W155,0)</f>
        <v>2</v>
      </c>
    </row>
    <row r="148" spans="1:26">
      <c r="A148" s="59" t="s">
        <v>67</v>
      </c>
      <c r="B148" s="58"/>
      <c r="C148" s="32">
        <f>I144</f>
        <v>9</v>
      </c>
      <c r="D148" s="8" t="str">
        <f>IF(C148="","","-")</f>
        <v>-</v>
      </c>
      <c r="E148" s="31">
        <f>G144</f>
        <v>21</v>
      </c>
      <c r="F148" s="8">
        <f>IF(C148="","",IF(C148&gt;E148,1,0))</f>
        <v>0</v>
      </c>
      <c r="G148" s="35"/>
      <c r="H148" s="34"/>
      <c r="I148" s="34"/>
      <c r="J148" s="33"/>
      <c r="K148" s="32">
        <v>21</v>
      </c>
      <c r="L148" s="8" t="str">
        <f>IF(K148="","","-")</f>
        <v>-</v>
      </c>
      <c r="M148" s="31">
        <v>16</v>
      </c>
      <c r="N148" s="8">
        <f>IF(K148="","",IF(K148&gt;M148,1,0))</f>
        <v>1</v>
      </c>
      <c r="O148" s="32"/>
      <c r="P148" s="8" t="str">
        <f>IF(O148="","","-")</f>
        <v/>
      </c>
      <c r="Q148" s="31"/>
      <c r="R148" s="8" t="str">
        <f>IF(O148="","",IF(O148&gt;Q148,1,0))</f>
        <v/>
      </c>
      <c r="S148" s="30" t="s">
        <v>8</v>
      </c>
      <c r="T148" s="30">
        <f>COUNTIF(C147:R147,"○")</f>
        <v>1</v>
      </c>
      <c r="U148" s="7" t="s">
        <v>0</v>
      </c>
      <c r="V148" s="7">
        <f>COUNTIF(C147:R147,"×")</f>
        <v>1</v>
      </c>
      <c r="W148" s="30"/>
      <c r="X148" s="119"/>
      <c r="Y148" s="28"/>
      <c r="Z148" s="56"/>
    </row>
    <row r="149" spans="1:26">
      <c r="A149" s="59" t="s">
        <v>66</v>
      </c>
      <c r="B149" s="58"/>
      <c r="C149" s="32">
        <f>I145</f>
        <v>13</v>
      </c>
      <c r="D149" s="8" t="str">
        <f>IF(C149="","","-")</f>
        <v>-</v>
      </c>
      <c r="E149" s="31">
        <f>G145</f>
        <v>21</v>
      </c>
      <c r="F149" s="8">
        <f>IF(C149="","",IF(C149&gt;E149,1,0))</f>
        <v>0</v>
      </c>
      <c r="G149" s="35"/>
      <c r="H149" s="34"/>
      <c r="I149" s="34"/>
      <c r="J149" s="33"/>
      <c r="K149" s="32">
        <v>21</v>
      </c>
      <c r="L149" s="8" t="str">
        <f>IF(K149="","","-")</f>
        <v>-</v>
      </c>
      <c r="M149" s="31">
        <v>15</v>
      </c>
      <c r="N149" s="8">
        <f>IF(K149="","",IF(K149&gt;M149,1,0))</f>
        <v>1</v>
      </c>
      <c r="O149" s="32"/>
      <c r="P149" s="8" t="str">
        <f>IF(O149="","","-")</f>
        <v/>
      </c>
      <c r="Q149" s="31"/>
      <c r="R149" s="8" t="str">
        <f>IF(O149="","",IF(O149&gt;Q149,1,0))</f>
        <v/>
      </c>
      <c r="S149" s="30" t="s">
        <v>3</v>
      </c>
      <c r="T149" s="30">
        <f>COUNTIF(F148:F150,1)+COUNTIF(J148:J150,1)+COUNTIF(N148:N150,1)+COUNTIF(R148:R150,1)</f>
        <v>2</v>
      </c>
      <c r="U149" s="7" t="s">
        <v>0</v>
      </c>
      <c r="V149" s="7">
        <f>COUNTIF(F148:F150,0)+COUNTIF(J148:J150,0)+COUNTIF(N148:N150,0)+COUNTIF(R148:R150,0)</f>
        <v>2</v>
      </c>
      <c r="W149" s="30"/>
      <c r="X149" s="119"/>
      <c r="Y149" s="28"/>
      <c r="Z149" s="56"/>
    </row>
    <row r="150" spans="1:26">
      <c r="A150" s="83"/>
      <c r="B150" s="82"/>
      <c r="C150" s="75" t="str">
        <f>IF(I146="","",I146)</f>
        <v/>
      </c>
      <c r="D150" s="72" t="str">
        <f>IF(C150="","","-")</f>
        <v/>
      </c>
      <c r="E150" s="73" t="str">
        <f>IF(G146="","",G146)</f>
        <v/>
      </c>
      <c r="F150" s="8" t="str">
        <f>IF(C150="","",IF(C150&gt;E150,1,0))</f>
        <v/>
      </c>
      <c r="G150" s="81"/>
      <c r="H150" s="80"/>
      <c r="I150" s="80"/>
      <c r="J150" s="79"/>
      <c r="K150" s="75"/>
      <c r="L150" s="8" t="str">
        <f>IF(K150="","","-")</f>
        <v/>
      </c>
      <c r="M150" s="73"/>
      <c r="N150" s="8" t="str">
        <f>IF(K150="","",IF(K150&gt;M150,1,0))</f>
        <v/>
      </c>
      <c r="O150" s="75"/>
      <c r="P150" s="72" t="str">
        <f>IF(O150="","","-")</f>
        <v/>
      </c>
      <c r="Q150" s="73"/>
      <c r="R150" s="8" t="str">
        <f>IF(O150="","",IF(O150&gt;Q150,1,0))</f>
        <v/>
      </c>
      <c r="S150" s="68" t="s">
        <v>1</v>
      </c>
      <c r="T150" s="68">
        <f>SUM(C148:C150)+SUM(G148:G150)+SUM(K148:K150)+SUM(O148:O150)</f>
        <v>64</v>
      </c>
      <c r="U150" s="69" t="s">
        <v>0</v>
      </c>
      <c r="V150" s="69">
        <f>SUM(E148:E150)+SUM(I148:I150)+SUM(M148:M150)+SUM(Q148:Q150)</f>
        <v>73</v>
      </c>
      <c r="W150" s="68">
        <f>T150-V150</f>
        <v>-9</v>
      </c>
      <c r="X150" s="121"/>
      <c r="Y150" s="66"/>
      <c r="Z150" s="65"/>
    </row>
    <row r="151" spans="1:26">
      <c r="A151" s="51"/>
      <c r="B151" s="64"/>
      <c r="C151" s="46" t="str">
        <f>IF(A152="","",IF(K143="○","×","○"))</f>
        <v>×</v>
      </c>
      <c r="D151" s="45"/>
      <c r="E151" s="44"/>
      <c r="F151" s="43"/>
      <c r="G151" s="46" t="str">
        <f>IF(A152="","",IF(K147="○","×","○"))</f>
        <v>×</v>
      </c>
      <c r="H151" s="45"/>
      <c r="I151" s="44"/>
      <c r="J151" s="43"/>
      <c r="K151" s="49"/>
      <c r="L151" s="48"/>
      <c r="M151" s="48"/>
      <c r="N151" s="47"/>
      <c r="O151" s="46" t="str">
        <f>IF(R152="","",IF(SUM(R152:R154)&gt;=2,"○","×"))</f>
        <v/>
      </c>
      <c r="P151" s="45"/>
      <c r="Q151" s="44"/>
      <c r="R151" s="43"/>
      <c r="S151" s="30"/>
      <c r="T151" s="30"/>
      <c r="U151" s="7"/>
      <c r="V151" s="7"/>
      <c r="W151" s="30"/>
      <c r="X151" s="120" t="s">
        <v>5</v>
      </c>
      <c r="Y151" s="41">
        <v>3</v>
      </c>
      <c r="Z151" s="60">
        <f>IF(C151="","",RANK(W154,W146:W155,0))</f>
        <v>3</v>
      </c>
    </row>
    <row r="152" spans="1:26">
      <c r="A152" s="59" t="s">
        <v>65</v>
      </c>
      <c r="B152" s="58"/>
      <c r="C152" s="32">
        <f>IF(A152="","",M144)</f>
        <v>13</v>
      </c>
      <c r="D152" s="8" t="str">
        <f>IF(C152="","","-")</f>
        <v>-</v>
      </c>
      <c r="E152" s="31">
        <f>IF(C152="","",K144)</f>
        <v>21</v>
      </c>
      <c r="F152" s="8">
        <f>IF(C152="","",IF(C152&gt;E152,1,0))</f>
        <v>0</v>
      </c>
      <c r="G152" s="32">
        <f>IF(A152="","",M148)</f>
        <v>16</v>
      </c>
      <c r="H152" s="8" t="str">
        <f>IF(G152="","","-")</f>
        <v>-</v>
      </c>
      <c r="I152" s="31">
        <f>IF(A152="","",K148)</f>
        <v>21</v>
      </c>
      <c r="J152" s="8">
        <f>IF(G152="","",IF(G152&gt;I152,1,0))</f>
        <v>0</v>
      </c>
      <c r="K152" s="35"/>
      <c r="L152" s="34"/>
      <c r="M152" s="34"/>
      <c r="N152" s="33"/>
      <c r="O152" s="32"/>
      <c r="P152" s="8" t="str">
        <f>IF(O152="","","-")</f>
        <v/>
      </c>
      <c r="Q152" s="31"/>
      <c r="R152" s="8" t="str">
        <f>IF(O152="","",IF(O152&gt;Q152,1,0))</f>
        <v/>
      </c>
      <c r="S152" s="30" t="s">
        <v>8</v>
      </c>
      <c r="T152" s="30">
        <f>IF(A152="","",COUNTIF(C151:R151,"○"))</f>
        <v>0</v>
      </c>
      <c r="U152" s="7" t="s">
        <v>0</v>
      </c>
      <c r="V152" s="7">
        <f>COUNTIF(C151:R151,"×")</f>
        <v>2</v>
      </c>
      <c r="W152" s="30"/>
      <c r="X152" s="119"/>
      <c r="Y152" s="28"/>
      <c r="Z152" s="56"/>
    </row>
    <row r="153" spans="1:26">
      <c r="A153" s="59" t="s">
        <v>11</v>
      </c>
      <c r="B153" s="58"/>
      <c r="C153" s="32">
        <f>IF(A152="","",M145)</f>
        <v>16</v>
      </c>
      <c r="D153" s="8" t="str">
        <f>IF(C153="","","-")</f>
        <v>-</v>
      </c>
      <c r="E153" s="31">
        <f>IF(C153="","",K145)</f>
        <v>21</v>
      </c>
      <c r="F153" s="8">
        <f>IF(C153="","",IF(C153&gt;E153,1,0))</f>
        <v>0</v>
      </c>
      <c r="G153" s="32">
        <f>IF(A152="","",M149)</f>
        <v>15</v>
      </c>
      <c r="H153" s="8" t="str">
        <f>IF(G153="","","-")</f>
        <v>-</v>
      </c>
      <c r="I153" s="31">
        <f>IF(A152="","",K149)</f>
        <v>21</v>
      </c>
      <c r="J153" s="8">
        <f>IF(G153="","",IF(G153&gt;I153,1,0))</f>
        <v>0</v>
      </c>
      <c r="K153" s="35"/>
      <c r="L153" s="34"/>
      <c r="M153" s="34"/>
      <c r="N153" s="33"/>
      <c r="O153" s="32"/>
      <c r="P153" s="8" t="str">
        <f>IF(O153="","","-")</f>
        <v/>
      </c>
      <c r="Q153" s="31"/>
      <c r="R153" s="8" t="str">
        <f>IF(O153="","",IF(O153&gt;Q153,1,0))</f>
        <v/>
      </c>
      <c r="S153" s="30" t="s">
        <v>3</v>
      </c>
      <c r="T153" s="30">
        <f>COUNTIF(F152:F154,1)+COUNTIF(J152:J154,1)+COUNTIF(N152:N154,1)+COUNTIF(R152:R154,1)</f>
        <v>0</v>
      </c>
      <c r="U153" s="7" t="s">
        <v>0</v>
      </c>
      <c r="V153" s="7">
        <f>COUNTIF(F152:F154,0)+COUNTIF(J152:J154,0)+COUNTIF(N152:N154,0)+COUNTIF(R152:R154,0)</f>
        <v>4</v>
      </c>
      <c r="W153" s="30"/>
      <c r="X153" s="119"/>
      <c r="Y153" s="28"/>
      <c r="Z153" s="56"/>
    </row>
    <row r="154" spans="1:26" ht="14.25" thickBot="1">
      <c r="A154" s="111"/>
      <c r="B154" s="110"/>
      <c r="C154" s="18" t="str">
        <f>IF(M146="","",M146)</f>
        <v/>
      </c>
      <c r="D154" s="16" t="str">
        <f>IF(C154="","","-")</f>
        <v/>
      </c>
      <c r="E154" s="17" t="str">
        <f>IF(K146="","",K146)</f>
        <v/>
      </c>
      <c r="F154" s="16" t="str">
        <f>IF(C154="","",IF(C154&gt;E154,1,0))</f>
        <v/>
      </c>
      <c r="G154" s="18" t="str">
        <f>IF(M150="","",M150)</f>
        <v/>
      </c>
      <c r="H154" s="16" t="str">
        <f>IF(G154="","","-")</f>
        <v/>
      </c>
      <c r="I154" s="17" t="str">
        <f>IF(K150="","",K150)</f>
        <v/>
      </c>
      <c r="J154" s="16" t="str">
        <f>IF(G154="","",IF(G154&gt;I154,1,0))</f>
        <v/>
      </c>
      <c r="K154" s="21"/>
      <c r="L154" s="20"/>
      <c r="M154" s="20"/>
      <c r="N154" s="19"/>
      <c r="O154" s="18"/>
      <c r="P154" s="16" t="str">
        <f>IF(O154="","","-")</f>
        <v/>
      </c>
      <c r="Q154" s="17"/>
      <c r="R154" s="16" t="str">
        <f>IF(O154="","",IF(O154&gt;Q154,1,0))</f>
        <v/>
      </c>
      <c r="S154" s="14" t="s">
        <v>1</v>
      </c>
      <c r="T154" s="14">
        <f>SUM(C152:C154)+SUM(G152:G154)+SUM(K152:K154)+SUM(O152:O154)</f>
        <v>60</v>
      </c>
      <c r="U154" s="15" t="s">
        <v>0</v>
      </c>
      <c r="V154" s="15">
        <f>SUM(E152:E154)+SUM(I152:I154)+SUM(M152:M154)+SUM(Q152:Q154)</f>
        <v>84</v>
      </c>
      <c r="W154" s="14">
        <f>IF(T152="","",T154-V154)</f>
        <v>-24</v>
      </c>
      <c r="X154" s="118"/>
      <c r="Y154" s="12"/>
      <c r="Z154" s="65"/>
    </row>
    <row r="157" spans="1:26">
      <c r="A157" s="117" t="s">
        <v>64</v>
      </c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</row>
    <row r="158" spans="1:26">
      <c r="A158" s="117"/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</row>
    <row r="159" spans="1:26" ht="14.25" thickBot="1">
      <c r="A159" s="7"/>
      <c r="B159" s="7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7"/>
      <c r="T159" s="7"/>
      <c r="U159" s="7"/>
      <c r="V159" s="7"/>
      <c r="W159" s="7"/>
      <c r="X159" s="116"/>
      <c r="Y159" s="7"/>
      <c r="Z159" s="69"/>
    </row>
    <row r="160" spans="1:26">
      <c r="A160" s="104" t="s">
        <v>24</v>
      </c>
      <c r="B160" s="97"/>
      <c r="C160" s="102" t="str">
        <f>A163</f>
        <v>詫間　宗麗</v>
      </c>
      <c r="D160" s="101"/>
      <c r="E160" s="101"/>
      <c r="F160" s="103"/>
      <c r="G160" s="102" t="str">
        <f>A167</f>
        <v>上田　裕矢</v>
      </c>
      <c r="H160" s="101"/>
      <c r="I160" s="101"/>
      <c r="J160" s="100"/>
      <c r="K160" s="102" t="str">
        <f>A171</f>
        <v>山縣　朋弥</v>
      </c>
      <c r="L160" s="101"/>
      <c r="M160" s="101"/>
      <c r="N160" s="100"/>
      <c r="O160" s="102" t="str">
        <f>IF(A175="","",A175)</f>
        <v>増田　翔</v>
      </c>
      <c r="P160" s="101"/>
      <c r="Q160" s="101"/>
      <c r="R160" s="100"/>
      <c r="S160" s="99" t="s">
        <v>16</v>
      </c>
      <c r="T160" s="98"/>
      <c r="U160" s="98"/>
      <c r="V160" s="98"/>
      <c r="W160" s="97"/>
      <c r="X160" s="96" t="s">
        <v>15</v>
      </c>
      <c r="Y160" s="95" t="s">
        <v>14</v>
      </c>
      <c r="Z160" s="64" t="s">
        <v>14</v>
      </c>
    </row>
    <row r="161" spans="1:26">
      <c r="A161" s="83"/>
      <c r="B161" s="90"/>
      <c r="C161" s="93" t="str">
        <f>A164</f>
        <v>（ミッキーズ）</v>
      </c>
      <c r="D161" s="92"/>
      <c r="E161" s="92"/>
      <c r="F161" s="94"/>
      <c r="G161" s="93" t="str">
        <f>A168</f>
        <v>（Ｊｒスクール）</v>
      </c>
      <c r="H161" s="92"/>
      <c r="I161" s="92"/>
      <c r="J161" s="76"/>
      <c r="K161" s="93" t="str">
        <f>A172</f>
        <v>（永井ＢＣ）</v>
      </c>
      <c r="L161" s="92"/>
      <c r="M161" s="92"/>
      <c r="N161" s="76"/>
      <c r="O161" s="63" t="str">
        <f>IF(A176="","",A176)</f>
        <v>（安佐ジュニア）</v>
      </c>
      <c r="P161" s="62"/>
      <c r="Q161" s="62"/>
      <c r="R161" s="76"/>
      <c r="S161" s="91"/>
      <c r="T161" s="82"/>
      <c r="U161" s="82"/>
      <c r="V161" s="82"/>
      <c r="W161" s="90"/>
      <c r="X161" s="89"/>
      <c r="Y161" s="66"/>
      <c r="Z161" s="82"/>
    </row>
    <row r="162" spans="1:26">
      <c r="A162" s="51"/>
      <c r="B162" s="64"/>
      <c r="C162" s="49"/>
      <c r="D162" s="48"/>
      <c r="E162" s="48"/>
      <c r="F162" s="47"/>
      <c r="G162" s="46" t="str">
        <f>IF(SUM(J163:J165)&gt;=2,"○","×")</f>
        <v>○</v>
      </c>
      <c r="H162" s="45"/>
      <c r="I162" s="44"/>
      <c r="J162" s="43"/>
      <c r="K162" s="46" t="str">
        <f>IF(SUM(N163:N165)&gt;=2,"○","×")</f>
        <v>○</v>
      </c>
      <c r="L162" s="45"/>
      <c r="M162" s="44"/>
      <c r="N162" s="43"/>
      <c r="O162" s="46" t="str">
        <f>IF(R163="","",IF(SUM(R163:R165)&gt;=2,"○","×"))</f>
        <v>×</v>
      </c>
      <c r="P162" s="45"/>
      <c r="Q162" s="44"/>
      <c r="R162" s="43"/>
      <c r="S162" s="87"/>
      <c r="T162" s="87"/>
      <c r="U162" s="88"/>
      <c r="V162" s="88"/>
      <c r="W162" s="87"/>
      <c r="X162" s="42" t="s">
        <v>42</v>
      </c>
      <c r="Y162" s="41">
        <v>2</v>
      </c>
      <c r="Z162" s="60">
        <f>RANK(W165,W162:W177,0)</f>
        <v>2</v>
      </c>
    </row>
    <row r="163" spans="1:26">
      <c r="A163" s="59" t="s">
        <v>63</v>
      </c>
      <c r="B163" s="58"/>
      <c r="C163" s="35"/>
      <c r="D163" s="34"/>
      <c r="E163" s="34"/>
      <c r="F163" s="33"/>
      <c r="G163" s="32">
        <v>21</v>
      </c>
      <c r="H163" s="8" t="str">
        <f>IF(G163="","","-")</f>
        <v>-</v>
      </c>
      <c r="I163" s="31">
        <v>2</v>
      </c>
      <c r="J163" s="8">
        <f>IF(G163="","",IF(G163&gt;I163,1,0))</f>
        <v>1</v>
      </c>
      <c r="K163" s="32">
        <v>21</v>
      </c>
      <c r="L163" s="8" t="str">
        <f>IF(K163="","","-")</f>
        <v>-</v>
      </c>
      <c r="M163" s="31">
        <v>6</v>
      </c>
      <c r="N163" s="8">
        <f>IF(K163="","",IF(K163&gt;M163,1,0))</f>
        <v>1</v>
      </c>
      <c r="O163" s="32">
        <v>16</v>
      </c>
      <c r="P163" s="86" t="str">
        <f>IF(O163="","","-")</f>
        <v>-</v>
      </c>
      <c r="Q163" s="31">
        <v>21</v>
      </c>
      <c r="R163" s="8">
        <f>IF(O163="","",IF(O163&gt;Q163,1,0))</f>
        <v>0</v>
      </c>
      <c r="S163" s="85" t="s">
        <v>8</v>
      </c>
      <c r="T163" s="85">
        <f>COUNTIF(C162:R162,"○")</f>
        <v>2</v>
      </c>
      <c r="U163" s="84" t="s">
        <v>0</v>
      </c>
      <c r="V163" s="7">
        <f>COUNTIF(C162:R162,"×")</f>
        <v>1</v>
      </c>
      <c r="W163" s="30"/>
      <c r="X163" s="57"/>
      <c r="Y163" s="28"/>
      <c r="Z163" s="56"/>
    </row>
    <row r="164" spans="1:26">
      <c r="A164" s="59" t="s">
        <v>34</v>
      </c>
      <c r="B164" s="58"/>
      <c r="C164" s="35"/>
      <c r="D164" s="34"/>
      <c r="E164" s="34"/>
      <c r="F164" s="33"/>
      <c r="G164" s="32">
        <v>21</v>
      </c>
      <c r="H164" s="8" t="str">
        <f>IF(G164="","","-")</f>
        <v>-</v>
      </c>
      <c r="I164" s="31">
        <v>3</v>
      </c>
      <c r="J164" s="8">
        <f>IF(G164="","",IF(G164&gt;I164,1,0))</f>
        <v>1</v>
      </c>
      <c r="K164" s="32">
        <v>21</v>
      </c>
      <c r="L164" s="8" t="str">
        <f>IF(K164="","","-")</f>
        <v>-</v>
      </c>
      <c r="M164" s="31">
        <v>7</v>
      </c>
      <c r="N164" s="8">
        <f>IF(K164="","",IF(K164&gt;M164,1,0))</f>
        <v>1</v>
      </c>
      <c r="O164" s="32">
        <v>14</v>
      </c>
      <c r="P164" s="86" t="str">
        <f>IF(O164="","","-")</f>
        <v>-</v>
      </c>
      <c r="Q164" s="31">
        <v>21</v>
      </c>
      <c r="R164" s="8">
        <f>IF(O164="","",IF(O164&gt;Q164,1,0))</f>
        <v>0</v>
      </c>
      <c r="S164" s="85" t="s">
        <v>3</v>
      </c>
      <c r="T164" s="85">
        <f>COUNTIF(F163:F165,1)+COUNTIF(J163:J165,1)+COUNTIF(N163:N165,1)+COUNTIF(R163:R165,1)</f>
        <v>4</v>
      </c>
      <c r="U164" s="84" t="s">
        <v>0</v>
      </c>
      <c r="V164" s="7">
        <f>COUNTIF(F163:F165,0)+COUNTIF(J163:J165,0)+COUNTIF(N163:N165,0)+COUNTIF(R163:R165,0)</f>
        <v>2</v>
      </c>
      <c r="W164" s="30"/>
      <c r="X164" s="57"/>
      <c r="Y164" s="28"/>
      <c r="Z164" s="56"/>
    </row>
    <row r="165" spans="1:26">
      <c r="A165" s="83"/>
      <c r="B165" s="82"/>
      <c r="C165" s="81"/>
      <c r="D165" s="80"/>
      <c r="E165" s="80"/>
      <c r="F165" s="79"/>
      <c r="G165" s="75"/>
      <c r="H165" s="72" t="str">
        <f>IF(G165="","","-")</f>
        <v/>
      </c>
      <c r="I165" s="73"/>
      <c r="J165" s="72" t="str">
        <f>IF(G165="","",IF(G165&gt;I165,1,0))</f>
        <v/>
      </c>
      <c r="K165" s="75"/>
      <c r="L165" s="72" t="str">
        <f>IF(K165="","","-")</f>
        <v/>
      </c>
      <c r="M165" s="73"/>
      <c r="N165" s="72" t="str">
        <f>IF(K165="","",IF(K165&gt;M165,1,0))</f>
        <v/>
      </c>
      <c r="O165" s="75"/>
      <c r="P165" s="74" t="str">
        <f>IF(O165="","","-")</f>
        <v/>
      </c>
      <c r="Q165" s="73"/>
      <c r="R165" s="72" t="str">
        <f>IF(O165="","",IF(O165&gt;Q165,1,0))</f>
        <v/>
      </c>
      <c r="S165" s="71" t="s">
        <v>1</v>
      </c>
      <c r="T165" s="71">
        <f>SUM(C163:C165)+SUM(G163:G165)+SUM(K163:K165)+SUM(O163:O165)</f>
        <v>114</v>
      </c>
      <c r="U165" s="70" t="s">
        <v>0</v>
      </c>
      <c r="V165" s="69">
        <f>SUM(E163:E165)+SUM(I163:I165)+SUM(M163:M165)+SUM(Q163:Q165)</f>
        <v>60</v>
      </c>
      <c r="W165" s="68">
        <f>T165-V165</f>
        <v>54</v>
      </c>
      <c r="X165" s="67"/>
      <c r="Y165" s="66"/>
      <c r="Z165" s="65"/>
    </row>
    <row r="166" spans="1:26">
      <c r="A166" s="51"/>
      <c r="B166" s="64"/>
      <c r="C166" s="63" t="str">
        <f>IF(G162="○","×","○")</f>
        <v>×</v>
      </c>
      <c r="D166" s="62"/>
      <c r="E166" s="61"/>
      <c r="F166" s="9"/>
      <c r="G166" s="35"/>
      <c r="H166" s="34"/>
      <c r="I166" s="34"/>
      <c r="J166" s="33"/>
      <c r="K166" s="63" t="str">
        <f>IF(SUM(N167:N169)&gt;=2,"○","×")</f>
        <v>×</v>
      </c>
      <c r="L166" s="62"/>
      <c r="M166" s="61"/>
      <c r="N166" s="9"/>
      <c r="O166" s="63" t="str">
        <f>IF(R167="","",IF(SUM(R167:R169)&gt;=2,"○","×"))</f>
        <v>×</v>
      </c>
      <c r="P166" s="62"/>
      <c r="Q166" s="61"/>
      <c r="R166" s="9"/>
      <c r="S166" s="30"/>
      <c r="T166" s="30"/>
      <c r="U166" s="7"/>
      <c r="V166" s="7"/>
      <c r="W166" s="30"/>
      <c r="X166" s="42" t="s">
        <v>45</v>
      </c>
      <c r="Y166" s="41">
        <v>4</v>
      </c>
      <c r="Z166" s="60">
        <f>RANK(W169,W165:W177,0)</f>
        <v>4</v>
      </c>
    </row>
    <row r="167" spans="1:26">
      <c r="A167" s="59" t="s">
        <v>62</v>
      </c>
      <c r="B167" s="58"/>
      <c r="C167" s="32">
        <f>I163</f>
        <v>2</v>
      </c>
      <c r="D167" s="8" t="str">
        <f>IF(C167="","","-")</f>
        <v>-</v>
      </c>
      <c r="E167" s="31">
        <f>G163</f>
        <v>21</v>
      </c>
      <c r="F167" s="8">
        <f>IF(C167="","",IF(C167&gt;E167,1,0))</f>
        <v>0</v>
      </c>
      <c r="G167" s="35"/>
      <c r="H167" s="34"/>
      <c r="I167" s="34"/>
      <c r="J167" s="33"/>
      <c r="K167" s="32">
        <v>5</v>
      </c>
      <c r="L167" s="8" t="str">
        <f>IF(K167="","","-")</f>
        <v>-</v>
      </c>
      <c r="M167" s="31">
        <v>21</v>
      </c>
      <c r="N167" s="8">
        <f>IF(K167="","",IF(K167&gt;M167,1,0))</f>
        <v>0</v>
      </c>
      <c r="O167" s="32">
        <v>2</v>
      </c>
      <c r="P167" s="8" t="str">
        <f>IF(O167="","","-")</f>
        <v>-</v>
      </c>
      <c r="Q167" s="31">
        <v>21</v>
      </c>
      <c r="R167" s="8">
        <f>IF(O167="","",IF(O167&gt;Q167,1,0))</f>
        <v>0</v>
      </c>
      <c r="S167" s="30" t="s">
        <v>8</v>
      </c>
      <c r="T167" s="30">
        <f>COUNTIF(C166:R166,"○")</f>
        <v>0</v>
      </c>
      <c r="U167" s="7" t="s">
        <v>0</v>
      </c>
      <c r="V167" s="7">
        <f>COUNTIF(C166:R166,"×")</f>
        <v>3</v>
      </c>
      <c r="W167" s="30"/>
      <c r="X167" s="57"/>
      <c r="Y167" s="28"/>
      <c r="Z167" s="56"/>
    </row>
    <row r="168" spans="1:26">
      <c r="A168" s="59" t="s">
        <v>18</v>
      </c>
      <c r="B168" s="58"/>
      <c r="C168" s="32">
        <f>I164</f>
        <v>3</v>
      </c>
      <c r="D168" s="8" t="str">
        <f>IF(C168="","","-")</f>
        <v>-</v>
      </c>
      <c r="E168" s="31">
        <f>G164</f>
        <v>21</v>
      </c>
      <c r="F168" s="8">
        <f>IF(C168="","",IF(C168&gt;E168,1,0))</f>
        <v>0</v>
      </c>
      <c r="G168" s="35"/>
      <c r="H168" s="34"/>
      <c r="I168" s="34"/>
      <c r="J168" s="33"/>
      <c r="K168" s="32">
        <v>9</v>
      </c>
      <c r="L168" s="8" t="str">
        <f>IF(K168="","","-")</f>
        <v>-</v>
      </c>
      <c r="M168" s="31">
        <v>21</v>
      </c>
      <c r="N168" s="8">
        <f>IF(K168="","",IF(K168&gt;M168,1,0))</f>
        <v>0</v>
      </c>
      <c r="O168" s="32">
        <v>1</v>
      </c>
      <c r="P168" s="8" t="str">
        <f>IF(O168="","","-")</f>
        <v>-</v>
      </c>
      <c r="Q168" s="31">
        <v>21</v>
      </c>
      <c r="R168" s="8">
        <f>IF(O168="","",IF(O168&gt;Q168,1,0))</f>
        <v>0</v>
      </c>
      <c r="S168" s="30" t="s">
        <v>3</v>
      </c>
      <c r="T168" s="30">
        <f>COUNTIF(F167:F169,1)+COUNTIF(J167:J169,1)+COUNTIF(N167:N169,1)+COUNTIF(R167:R169,1)</f>
        <v>0</v>
      </c>
      <c r="U168" s="7" t="s">
        <v>0</v>
      </c>
      <c r="V168" s="7">
        <f>COUNTIF(F167:F169,0)+COUNTIF(J167:J169,0)+COUNTIF(N167:N169,0)+COUNTIF(R167:R169,0)</f>
        <v>6</v>
      </c>
      <c r="W168" s="30"/>
      <c r="X168" s="57"/>
      <c r="Y168" s="28"/>
      <c r="Z168" s="56"/>
    </row>
    <row r="169" spans="1:26">
      <c r="A169" s="83"/>
      <c r="B169" s="82"/>
      <c r="C169" s="75" t="str">
        <f>IF(I165="","",I165)</f>
        <v/>
      </c>
      <c r="D169" s="72" t="str">
        <f>IF(C169="","","-")</f>
        <v/>
      </c>
      <c r="E169" s="73" t="str">
        <f>IF(G165="","",G165)</f>
        <v/>
      </c>
      <c r="F169" s="8" t="str">
        <f>IF(C169="","",IF(C169&gt;E169,1,0))</f>
        <v/>
      </c>
      <c r="G169" s="81"/>
      <c r="H169" s="80"/>
      <c r="I169" s="80"/>
      <c r="J169" s="79"/>
      <c r="K169" s="75"/>
      <c r="L169" s="8" t="str">
        <f>IF(K169="","","-")</f>
        <v/>
      </c>
      <c r="M169" s="73"/>
      <c r="N169" s="8" t="str">
        <f>IF(K169="","",IF(K169&gt;M169,1,0))</f>
        <v/>
      </c>
      <c r="O169" s="75"/>
      <c r="P169" s="72" t="str">
        <f>IF(O169="","","-")</f>
        <v/>
      </c>
      <c r="Q169" s="73"/>
      <c r="R169" s="8" t="str">
        <f>IF(O169="","",IF(O169&gt;Q169,1,0))</f>
        <v/>
      </c>
      <c r="S169" s="68" t="s">
        <v>1</v>
      </c>
      <c r="T169" s="68">
        <f>SUM(C167:C169)+SUM(G167:G169)+SUM(K167:K169)+SUM(O167:O169)</f>
        <v>22</v>
      </c>
      <c r="U169" s="69" t="s">
        <v>0</v>
      </c>
      <c r="V169" s="69">
        <f>SUM(E167:E169)+SUM(I167:I169)+SUM(M167:M169)+SUM(Q167:Q169)</f>
        <v>126</v>
      </c>
      <c r="W169" s="68">
        <f>T169-V169</f>
        <v>-104</v>
      </c>
      <c r="X169" s="67"/>
      <c r="Y169" s="66"/>
      <c r="Z169" s="65"/>
    </row>
    <row r="170" spans="1:26">
      <c r="A170" s="51"/>
      <c r="B170" s="64"/>
      <c r="C170" s="46" t="str">
        <f>IF(A171="","",IF(K162="○","×","○"))</f>
        <v>×</v>
      </c>
      <c r="D170" s="45"/>
      <c r="E170" s="44"/>
      <c r="F170" s="43"/>
      <c r="G170" s="46" t="str">
        <f>IF(A171="","",IF(K166="○","×","○"))</f>
        <v>○</v>
      </c>
      <c r="H170" s="45"/>
      <c r="I170" s="44"/>
      <c r="J170" s="43"/>
      <c r="K170" s="49"/>
      <c r="L170" s="48"/>
      <c r="M170" s="48"/>
      <c r="N170" s="47"/>
      <c r="O170" s="46" t="str">
        <f>IF(R171="","",IF(SUM(R171:R173)&gt;=2,"○","×"))</f>
        <v>×</v>
      </c>
      <c r="P170" s="45"/>
      <c r="Q170" s="44"/>
      <c r="R170" s="43"/>
      <c r="S170" s="30"/>
      <c r="T170" s="30"/>
      <c r="U170" s="7"/>
      <c r="V170" s="7"/>
      <c r="W170" s="30"/>
      <c r="X170" s="42" t="s">
        <v>40</v>
      </c>
      <c r="Y170" s="41">
        <v>3</v>
      </c>
      <c r="Z170" s="60">
        <f>IF(C170="","",RANK(W173,W165:W177,0))</f>
        <v>3</v>
      </c>
    </row>
    <row r="171" spans="1:26">
      <c r="A171" s="59" t="s">
        <v>61</v>
      </c>
      <c r="B171" s="58"/>
      <c r="C171" s="32">
        <f>IF(A171="","",M163)</f>
        <v>6</v>
      </c>
      <c r="D171" s="8" t="str">
        <f>IF(C171="","","-")</f>
        <v>-</v>
      </c>
      <c r="E171" s="31">
        <f>IF(C171="","",K163)</f>
        <v>21</v>
      </c>
      <c r="F171" s="8">
        <f>IF(C171="","",IF(C171&gt;E171,1,0))</f>
        <v>0</v>
      </c>
      <c r="G171" s="32">
        <f>IF(A171="","",M167)</f>
        <v>21</v>
      </c>
      <c r="H171" s="8" t="str">
        <f>IF(G171="","","-")</f>
        <v>-</v>
      </c>
      <c r="I171" s="31">
        <f>IF(A171="","",K167)</f>
        <v>5</v>
      </c>
      <c r="J171" s="8">
        <f>IF(G171="","",IF(G171&gt;I171,1,0))</f>
        <v>1</v>
      </c>
      <c r="K171" s="35"/>
      <c r="L171" s="34"/>
      <c r="M171" s="34"/>
      <c r="N171" s="33"/>
      <c r="O171" s="32">
        <v>9</v>
      </c>
      <c r="P171" s="8" t="str">
        <f>IF(O171="","","-")</f>
        <v>-</v>
      </c>
      <c r="Q171" s="31">
        <v>21</v>
      </c>
      <c r="R171" s="8">
        <f>IF(O171="","",IF(O171&gt;Q171,1,0))</f>
        <v>0</v>
      </c>
      <c r="S171" s="30" t="s">
        <v>8</v>
      </c>
      <c r="T171" s="30">
        <f>IF(A171="","",COUNTIF(C170:R170,"○"))</f>
        <v>1</v>
      </c>
      <c r="U171" s="7" t="s">
        <v>0</v>
      </c>
      <c r="V171" s="7">
        <f>COUNTIF(C170:R170,"×")</f>
        <v>2</v>
      </c>
      <c r="W171" s="30"/>
      <c r="X171" s="57"/>
      <c r="Y171" s="28"/>
      <c r="Z171" s="56"/>
    </row>
    <row r="172" spans="1:26">
      <c r="A172" s="59" t="s">
        <v>26</v>
      </c>
      <c r="B172" s="58"/>
      <c r="C172" s="32">
        <f>IF(A171="","",M164)</f>
        <v>7</v>
      </c>
      <c r="D172" s="8" t="str">
        <f>IF(C172="","","-")</f>
        <v>-</v>
      </c>
      <c r="E172" s="31">
        <f>IF(C172="","",K164)</f>
        <v>21</v>
      </c>
      <c r="F172" s="8">
        <f>IF(C172="","",IF(C172&gt;E172,1,0))</f>
        <v>0</v>
      </c>
      <c r="G172" s="32">
        <f>IF(A171="","",M168)</f>
        <v>21</v>
      </c>
      <c r="H172" s="8" t="str">
        <f>IF(G172="","","-")</f>
        <v>-</v>
      </c>
      <c r="I172" s="31">
        <f>IF(A171="","",K168)</f>
        <v>9</v>
      </c>
      <c r="J172" s="8">
        <f>IF(G172="","",IF(G172&gt;I172,1,0))</f>
        <v>1</v>
      </c>
      <c r="K172" s="35"/>
      <c r="L172" s="34"/>
      <c r="M172" s="34"/>
      <c r="N172" s="33"/>
      <c r="O172" s="32">
        <v>4</v>
      </c>
      <c r="P172" s="8" t="str">
        <f>IF(O172="","","-")</f>
        <v>-</v>
      </c>
      <c r="Q172" s="31">
        <v>21</v>
      </c>
      <c r="R172" s="8">
        <f>IF(O172="","",IF(O172&gt;Q172,1,0))</f>
        <v>0</v>
      </c>
      <c r="S172" s="30" t="s">
        <v>3</v>
      </c>
      <c r="T172" s="30">
        <f>COUNTIF(F171:F173,1)+COUNTIF(J171:J173,1)+COUNTIF(N171:N173,1)+COUNTIF(R171:R173,1)</f>
        <v>2</v>
      </c>
      <c r="U172" s="7" t="s">
        <v>0</v>
      </c>
      <c r="V172" s="7">
        <f>COUNTIF(F171:F173,0)+COUNTIF(J171:J173,0)+COUNTIF(N171:N173,0)+COUNTIF(R171:R173,0)</f>
        <v>4</v>
      </c>
      <c r="W172" s="30"/>
      <c r="X172" s="57"/>
      <c r="Y172" s="28"/>
      <c r="Z172" s="56"/>
    </row>
    <row r="173" spans="1:26">
      <c r="A173" s="83"/>
      <c r="B173" s="82"/>
      <c r="C173" s="75" t="str">
        <f>IF(M165="","",M165)</f>
        <v/>
      </c>
      <c r="D173" s="72" t="str">
        <f>IF(C173="","","-")</f>
        <v/>
      </c>
      <c r="E173" s="73" t="str">
        <f>IF(K165="","",K165)</f>
        <v/>
      </c>
      <c r="F173" s="8" t="str">
        <f>IF(C173="","",IF(C173&gt;E173,1,0))</f>
        <v/>
      </c>
      <c r="G173" s="32" t="str">
        <f>IF(M169="","",M169)</f>
        <v/>
      </c>
      <c r="H173" s="72" t="str">
        <f>IF(G173="","","-")</f>
        <v/>
      </c>
      <c r="I173" s="31" t="str">
        <f>IF(K169="","",K169)</f>
        <v/>
      </c>
      <c r="J173" s="8" t="str">
        <f>IF(G173="","",IF(G173&gt;I173,1,0))</f>
        <v/>
      </c>
      <c r="K173" s="81"/>
      <c r="L173" s="80"/>
      <c r="M173" s="80"/>
      <c r="N173" s="79"/>
      <c r="O173" s="75"/>
      <c r="P173" s="8" t="str">
        <f>IF(O173="","","-")</f>
        <v/>
      </c>
      <c r="Q173" s="73"/>
      <c r="R173" s="8" t="str">
        <f>IF(O173="","",IF(O173&gt;Q173,1,0))</f>
        <v/>
      </c>
      <c r="S173" s="68" t="s">
        <v>1</v>
      </c>
      <c r="T173" s="68">
        <f>SUM(C171:C173)+SUM(G171:G173)+SUM(K171:K173)+SUM(O171:O173)</f>
        <v>68</v>
      </c>
      <c r="U173" s="69" t="s">
        <v>0</v>
      </c>
      <c r="V173" s="69">
        <f>SUM(E171:E173)+SUM(I171:I173)+SUM(M171:M173)+SUM(Q171:Q173)</f>
        <v>98</v>
      </c>
      <c r="W173" s="68">
        <f>IF(T171="","",T173-V173)</f>
        <v>-30</v>
      </c>
      <c r="X173" s="67"/>
      <c r="Y173" s="66"/>
      <c r="Z173" s="65"/>
    </row>
    <row r="174" spans="1:26">
      <c r="A174" s="51"/>
      <c r="B174" s="64"/>
      <c r="C174" s="46" t="str">
        <f>IF(R163="","",IF(O162="○","×","○"))</f>
        <v>○</v>
      </c>
      <c r="D174" s="45"/>
      <c r="E174" s="44"/>
      <c r="F174" s="43"/>
      <c r="G174" s="46" t="str">
        <f>IF(R167="","",IF(O166="○","×","○"))</f>
        <v>○</v>
      </c>
      <c r="H174" s="45"/>
      <c r="I174" s="44"/>
      <c r="J174" s="43"/>
      <c r="K174" s="46" t="str">
        <f>IF(R171="","",IF(O170="○","×","○"))</f>
        <v>○</v>
      </c>
      <c r="L174" s="45"/>
      <c r="M174" s="44"/>
      <c r="N174" s="43"/>
      <c r="O174" s="49"/>
      <c r="P174" s="48"/>
      <c r="Q174" s="48"/>
      <c r="R174" s="47"/>
      <c r="S174" s="30"/>
      <c r="T174" s="30"/>
      <c r="U174" s="7"/>
      <c r="V174" s="7"/>
      <c r="W174" s="30"/>
      <c r="X174" s="42" t="s">
        <v>47</v>
      </c>
      <c r="Y174" s="41">
        <v>1</v>
      </c>
      <c r="Z174" s="60">
        <f>IF(C174="","",RANK(W177,W165:W177,0))</f>
        <v>1</v>
      </c>
    </row>
    <row r="175" spans="1:26">
      <c r="A175" s="59" t="s">
        <v>60</v>
      </c>
      <c r="B175" s="58"/>
      <c r="C175" s="32">
        <f>IF(Q163="","",Q163)</f>
        <v>21</v>
      </c>
      <c r="D175" s="8" t="str">
        <f>IF(C175="","","-")</f>
        <v>-</v>
      </c>
      <c r="E175" s="31">
        <f>IF(C175="","",O163)</f>
        <v>16</v>
      </c>
      <c r="F175" s="8">
        <f>IF(C175="","",IF(C175&gt;E175,1,0))</f>
        <v>1</v>
      </c>
      <c r="G175" s="32">
        <f>IF(Q167="","",Q167)</f>
        <v>21</v>
      </c>
      <c r="H175" s="8" t="str">
        <f>IF(G175="","","-")</f>
        <v>-</v>
      </c>
      <c r="I175" s="31">
        <f>IF(G175="","",O167)</f>
        <v>2</v>
      </c>
      <c r="J175" s="8">
        <f>IF(G175="","",IF(G175&gt;I175,1,0))</f>
        <v>1</v>
      </c>
      <c r="K175" s="32">
        <f>IF(Q171="","",Q171)</f>
        <v>21</v>
      </c>
      <c r="L175" s="8" t="str">
        <f>IF(K175="","","-")</f>
        <v>-</v>
      </c>
      <c r="M175" s="31">
        <f>IF(K175="","",O171)</f>
        <v>9</v>
      </c>
      <c r="N175" s="8">
        <f>IF(K175="","",IF(K175&gt;M175,1,0))</f>
        <v>1</v>
      </c>
      <c r="O175" s="35"/>
      <c r="P175" s="34"/>
      <c r="Q175" s="34"/>
      <c r="R175" s="33"/>
      <c r="S175" s="30" t="s">
        <v>8</v>
      </c>
      <c r="T175" s="30">
        <f>IF(C174="","",COUNTIF(C174:R174,"○"))</f>
        <v>3</v>
      </c>
      <c r="U175" s="7" t="s">
        <v>0</v>
      </c>
      <c r="V175" s="7">
        <f>IF(T175="","",COUNTIF(C174:R174,"×"))</f>
        <v>0</v>
      </c>
      <c r="W175" s="30"/>
      <c r="X175" s="57"/>
      <c r="Y175" s="28"/>
      <c r="Z175" s="56"/>
    </row>
    <row r="176" spans="1:26">
      <c r="A176" s="59" t="s">
        <v>52</v>
      </c>
      <c r="B176" s="58"/>
      <c r="C176" s="32">
        <f>IF(Q164="","",Q164)</f>
        <v>21</v>
      </c>
      <c r="D176" s="8" t="str">
        <f>IF(C176="","","-")</f>
        <v>-</v>
      </c>
      <c r="E176" s="31">
        <f>IF(C176="","",O164)</f>
        <v>14</v>
      </c>
      <c r="F176" s="8">
        <f>IF(C176="","",IF(C176&gt;E176,1,0))</f>
        <v>1</v>
      </c>
      <c r="G176" s="32">
        <f>IF(Q168="","",Q168)</f>
        <v>21</v>
      </c>
      <c r="H176" s="8" t="str">
        <f>IF(G176="","","-")</f>
        <v>-</v>
      </c>
      <c r="I176" s="31">
        <f>IF(G176="","",O168)</f>
        <v>1</v>
      </c>
      <c r="J176" s="8">
        <f>IF(G176="","",IF(G176&gt;I176,1,0))</f>
        <v>1</v>
      </c>
      <c r="K176" s="32">
        <f>IF(Q172="","",Q172)</f>
        <v>21</v>
      </c>
      <c r="L176" s="8" t="str">
        <f>IF(K176="","","-")</f>
        <v>-</v>
      </c>
      <c r="M176" s="31">
        <f>IF(K176="","",O172)</f>
        <v>4</v>
      </c>
      <c r="N176" s="8">
        <f>IF(K176="","",IF(K176&gt;M176,1,0))</f>
        <v>1</v>
      </c>
      <c r="O176" s="35"/>
      <c r="P176" s="34"/>
      <c r="Q176" s="34"/>
      <c r="R176" s="33"/>
      <c r="S176" s="30" t="s">
        <v>3</v>
      </c>
      <c r="T176" s="30">
        <f>COUNTIF(F175:F177,1)+COUNTIF(J175:J177,1)+COUNTIF(N175:N177,1)+COUNTIF(R175:R177,1)</f>
        <v>6</v>
      </c>
      <c r="U176" s="7" t="s">
        <v>0</v>
      </c>
      <c r="V176" s="7">
        <f>COUNTIF(F175:F177,0)+COUNTIF(J175:J177,0)+COUNTIF(N175:N177,0)+COUNTIF(R175:R177,0)</f>
        <v>0</v>
      </c>
      <c r="W176" s="30"/>
      <c r="X176" s="57"/>
      <c r="Y176" s="28"/>
      <c r="Z176" s="56"/>
    </row>
    <row r="177" spans="1:26" ht="14.25" thickBot="1">
      <c r="A177" s="111"/>
      <c r="B177" s="110"/>
      <c r="C177" s="18" t="str">
        <f>IF(Q165="","",Q165)</f>
        <v/>
      </c>
      <c r="D177" s="16" t="str">
        <f>IF(C177="","","-")</f>
        <v/>
      </c>
      <c r="E177" s="17" t="str">
        <f>IF(C177="","",O165)</f>
        <v/>
      </c>
      <c r="F177" s="16" t="str">
        <f>IF(C177="","",IF(C177&gt;E177,1,0))</f>
        <v/>
      </c>
      <c r="G177" s="18" t="str">
        <f>IF(Q169="","",Q169)</f>
        <v/>
      </c>
      <c r="H177" s="16" t="str">
        <f>IF(G177="","","-")</f>
        <v/>
      </c>
      <c r="I177" s="17" t="str">
        <f>IF(G177="","",O169)</f>
        <v/>
      </c>
      <c r="J177" s="16" t="str">
        <f>IF(G177="","",IF(G177&gt;I177,1,0))</f>
        <v/>
      </c>
      <c r="K177" s="18" t="str">
        <f>IF(Q173="","",Q173)</f>
        <v/>
      </c>
      <c r="L177" s="16" t="str">
        <f>IF(K177="","","-")</f>
        <v/>
      </c>
      <c r="M177" s="17" t="str">
        <f>IF(K177="","",O173)</f>
        <v/>
      </c>
      <c r="N177" s="16" t="str">
        <f>IF(K177="","",IF(K177&gt;M177,1,0))</f>
        <v/>
      </c>
      <c r="O177" s="21"/>
      <c r="P177" s="20"/>
      <c r="Q177" s="20"/>
      <c r="R177" s="19"/>
      <c r="S177" s="14" t="s">
        <v>1</v>
      </c>
      <c r="T177" s="14">
        <f>SUM(C175:C177)+SUM(G175:G177)+SUM(K175:K177)+SUM(O175:O177)</f>
        <v>126</v>
      </c>
      <c r="U177" s="15" t="s">
        <v>0</v>
      </c>
      <c r="V177" s="15">
        <f>SUM(E175:E177)+SUM(I175:I177)+SUM(M175:M177)+SUM(Q175:Q177)</f>
        <v>46</v>
      </c>
      <c r="W177" s="14">
        <f>IF(T175="","",T177-V177)</f>
        <v>80</v>
      </c>
      <c r="X177" s="114"/>
      <c r="Y177" s="12"/>
      <c r="Z177" s="65"/>
    </row>
    <row r="178" spans="1:26" ht="14.25" thickBot="1"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X178" s="115"/>
    </row>
    <row r="179" spans="1:26">
      <c r="A179" s="104" t="s">
        <v>17</v>
      </c>
      <c r="B179" s="97"/>
      <c r="C179" s="102" t="str">
        <f>A182</f>
        <v>平田　璃月</v>
      </c>
      <c r="D179" s="101"/>
      <c r="E179" s="101"/>
      <c r="F179" s="103"/>
      <c r="G179" s="102" t="str">
        <f>A186</f>
        <v>矢野　響</v>
      </c>
      <c r="H179" s="101"/>
      <c r="I179" s="101"/>
      <c r="J179" s="100"/>
      <c r="K179" s="102" t="str">
        <f>A190</f>
        <v>石井　淳也</v>
      </c>
      <c r="L179" s="101"/>
      <c r="M179" s="101"/>
      <c r="N179" s="100"/>
      <c r="O179" s="102" t="str">
        <f>IF(A194="","",A194)</f>
        <v>三好　陽太</v>
      </c>
      <c r="P179" s="101"/>
      <c r="Q179" s="101"/>
      <c r="R179" s="100"/>
      <c r="S179" s="99" t="s">
        <v>16</v>
      </c>
      <c r="T179" s="98"/>
      <c r="U179" s="98"/>
      <c r="V179" s="98"/>
      <c r="W179" s="97"/>
      <c r="X179" s="96" t="s">
        <v>15</v>
      </c>
      <c r="Y179" s="95" t="s">
        <v>14</v>
      </c>
      <c r="Z179" s="64" t="s">
        <v>14</v>
      </c>
    </row>
    <row r="180" spans="1:26">
      <c r="A180" s="83"/>
      <c r="B180" s="90"/>
      <c r="C180" s="93" t="str">
        <f>A183</f>
        <v>（永井ＢＣ）</v>
      </c>
      <c r="D180" s="92"/>
      <c r="E180" s="92"/>
      <c r="F180" s="94"/>
      <c r="G180" s="93" t="str">
        <f>A187</f>
        <v>（Ｊｒスクール）</v>
      </c>
      <c r="H180" s="92"/>
      <c r="I180" s="92"/>
      <c r="J180" s="76"/>
      <c r="K180" s="93" t="str">
        <f>A191</f>
        <v>（フェニックス）</v>
      </c>
      <c r="L180" s="92"/>
      <c r="M180" s="92"/>
      <c r="N180" s="76"/>
      <c r="O180" s="63" t="str">
        <f>IF(A195="","",A195)</f>
        <v>（神郷ＪＢＣ）</v>
      </c>
      <c r="P180" s="62"/>
      <c r="Q180" s="62"/>
      <c r="R180" s="76"/>
      <c r="S180" s="91"/>
      <c r="T180" s="82"/>
      <c r="U180" s="82"/>
      <c r="V180" s="82"/>
      <c r="W180" s="90"/>
      <c r="X180" s="89"/>
      <c r="Y180" s="66"/>
      <c r="Z180" s="82"/>
    </row>
    <row r="181" spans="1:26">
      <c r="A181" s="51"/>
      <c r="B181" s="64"/>
      <c r="C181" s="49"/>
      <c r="D181" s="48"/>
      <c r="E181" s="48"/>
      <c r="F181" s="47"/>
      <c r="G181" s="46" t="str">
        <f>IF(SUM(J182:J184)&gt;=2,"○","×")</f>
        <v>○</v>
      </c>
      <c r="H181" s="45"/>
      <c r="I181" s="44"/>
      <c r="J181" s="43"/>
      <c r="K181" s="46" t="str">
        <f>IF(SUM(N182:N184)&gt;=2,"○","×")</f>
        <v>○</v>
      </c>
      <c r="L181" s="45"/>
      <c r="M181" s="44"/>
      <c r="N181" s="43"/>
      <c r="O181" s="46" t="str">
        <f>IF(R182="","",IF(SUM(R182:R184)&gt;=2,"○","×"))</f>
        <v>○</v>
      </c>
      <c r="P181" s="45"/>
      <c r="Q181" s="44"/>
      <c r="R181" s="43"/>
      <c r="S181" s="87"/>
      <c r="T181" s="87"/>
      <c r="U181" s="88"/>
      <c r="V181" s="88"/>
      <c r="W181" s="87"/>
      <c r="X181" s="42" t="s">
        <v>47</v>
      </c>
      <c r="Y181" s="41">
        <v>1</v>
      </c>
      <c r="Z181" s="60">
        <f>RANK(W184,W181:W196,0)</f>
        <v>1</v>
      </c>
    </row>
    <row r="182" spans="1:26">
      <c r="A182" s="59" t="s">
        <v>59</v>
      </c>
      <c r="B182" s="58"/>
      <c r="C182" s="35"/>
      <c r="D182" s="34"/>
      <c r="E182" s="34"/>
      <c r="F182" s="33"/>
      <c r="G182" s="32">
        <v>21</v>
      </c>
      <c r="H182" s="8" t="str">
        <f>IF(G182="","","-")</f>
        <v>-</v>
      </c>
      <c r="I182" s="31">
        <v>6</v>
      </c>
      <c r="J182" s="8">
        <f>IF(G182="","",IF(G182&gt;I182,1,0))</f>
        <v>1</v>
      </c>
      <c r="K182" s="32">
        <v>21</v>
      </c>
      <c r="L182" s="8" t="str">
        <f>IF(K182="","","-")</f>
        <v>-</v>
      </c>
      <c r="M182" s="31">
        <v>4</v>
      </c>
      <c r="N182" s="8">
        <f>IF(K182="","",IF(K182&gt;M182,1,0))</f>
        <v>1</v>
      </c>
      <c r="O182" s="32">
        <v>21</v>
      </c>
      <c r="P182" s="86" t="str">
        <f>IF(O182="","","-")</f>
        <v>-</v>
      </c>
      <c r="Q182" s="31">
        <v>9</v>
      </c>
      <c r="R182" s="8">
        <f>IF(O182="","",IF(O182&gt;Q182,1,0))</f>
        <v>1</v>
      </c>
      <c r="S182" s="85" t="s">
        <v>8</v>
      </c>
      <c r="T182" s="85">
        <f>COUNTIF(C181:R181,"○")</f>
        <v>3</v>
      </c>
      <c r="U182" s="84" t="s">
        <v>0</v>
      </c>
      <c r="V182" s="7">
        <f>COUNTIF(C181:R181,"×")</f>
        <v>0</v>
      </c>
      <c r="W182" s="30"/>
      <c r="X182" s="57"/>
      <c r="Y182" s="28"/>
      <c r="Z182" s="56"/>
    </row>
    <row r="183" spans="1:26">
      <c r="A183" s="59" t="s">
        <v>26</v>
      </c>
      <c r="B183" s="58"/>
      <c r="C183" s="35"/>
      <c r="D183" s="34"/>
      <c r="E183" s="34"/>
      <c r="F183" s="33"/>
      <c r="G183" s="32">
        <v>21</v>
      </c>
      <c r="H183" s="8" t="str">
        <f>IF(G183="","","-")</f>
        <v>-</v>
      </c>
      <c r="I183" s="31">
        <v>7</v>
      </c>
      <c r="J183" s="8">
        <f>IF(G183="","",IF(G183&gt;I183,1,0))</f>
        <v>1</v>
      </c>
      <c r="K183" s="32">
        <v>21</v>
      </c>
      <c r="L183" s="8" t="str">
        <f>IF(K183="","","-")</f>
        <v>-</v>
      </c>
      <c r="M183" s="31">
        <v>1</v>
      </c>
      <c r="N183" s="8">
        <f>IF(K183="","",IF(K183&gt;M183,1,0))</f>
        <v>1</v>
      </c>
      <c r="O183" s="32">
        <v>21</v>
      </c>
      <c r="P183" s="86" t="str">
        <f>IF(O183="","","-")</f>
        <v>-</v>
      </c>
      <c r="Q183" s="31">
        <v>7</v>
      </c>
      <c r="R183" s="8">
        <f>IF(O183="","",IF(O183&gt;Q183,1,0))</f>
        <v>1</v>
      </c>
      <c r="S183" s="85" t="s">
        <v>3</v>
      </c>
      <c r="T183" s="85">
        <f>COUNTIF(F182:F184,1)+COUNTIF(J182:J184,1)+COUNTIF(N182:N184,1)+COUNTIF(R182:R184,1)</f>
        <v>6</v>
      </c>
      <c r="U183" s="84" t="s">
        <v>0</v>
      </c>
      <c r="V183" s="7">
        <f>COUNTIF(F182:F184,0)+COUNTIF(J182:J184,0)+COUNTIF(N182:N184,0)+COUNTIF(R182:R184,0)</f>
        <v>0</v>
      </c>
      <c r="W183" s="30"/>
      <c r="X183" s="57"/>
      <c r="Y183" s="28"/>
      <c r="Z183" s="56"/>
    </row>
    <row r="184" spans="1:26">
      <c r="A184" s="83"/>
      <c r="B184" s="82"/>
      <c r="C184" s="81"/>
      <c r="D184" s="80"/>
      <c r="E184" s="80"/>
      <c r="F184" s="79"/>
      <c r="G184" s="75"/>
      <c r="H184" s="72" t="str">
        <f>IF(G184="","","-")</f>
        <v/>
      </c>
      <c r="I184" s="73"/>
      <c r="J184" s="72" t="str">
        <f>IF(G184="","",IF(G184&gt;I184,1,0))</f>
        <v/>
      </c>
      <c r="K184" s="75"/>
      <c r="L184" s="72" t="str">
        <f>IF(K184="","","-")</f>
        <v/>
      </c>
      <c r="M184" s="73"/>
      <c r="N184" s="72" t="str">
        <f>IF(K184="","",IF(K184&gt;M184,1,0))</f>
        <v/>
      </c>
      <c r="O184" s="75"/>
      <c r="P184" s="74" t="str">
        <f>IF(O184="","","-")</f>
        <v/>
      </c>
      <c r="Q184" s="73"/>
      <c r="R184" s="72" t="str">
        <f>IF(O184="","",IF(O184&gt;Q184,1,0))</f>
        <v/>
      </c>
      <c r="S184" s="71" t="s">
        <v>1</v>
      </c>
      <c r="T184" s="71">
        <f>SUM(C182:C184)+SUM(G182:G184)+SUM(K182:K184)+SUM(O182:O184)</f>
        <v>126</v>
      </c>
      <c r="U184" s="70" t="s">
        <v>0</v>
      </c>
      <c r="V184" s="69">
        <f>SUM(E182:E184)+SUM(I182:I184)+SUM(M182:M184)+SUM(Q182:Q184)</f>
        <v>34</v>
      </c>
      <c r="W184" s="68">
        <f>T184-V184</f>
        <v>92</v>
      </c>
      <c r="X184" s="67"/>
      <c r="Y184" s="66"/>
      <c r="Z184" s="65"/>
    </row>
    <row r="185" spans="1:26">
      <c r="A185" s="51"/>
      <c r="B185" s="64"/>
      <c r="C185" s="63" t="str">
        <f>IF(G181="○","×","○")</f>
        <v>×</v>
      </c>
      <c r="D185" s="62"/>
      <c r="E185" s="61"/>
      <c r="F185" s="9"/>
      <c r="G185" s="35"/>
      <c r="H185" s="34"/>
      <c r="I185" s="34"/>
      <c r="J185" s="33"/>
      <c r="K185" s="63" t="str">
        <f>IF(SUM(N186:N188)&gt;=2,"○","×")</f>
        <v>○</v>
      </c>
      <c r="L185" s="62"/>
      <c r="M185" s="61"/>
      <c r="N185" s="9"/>
      <c r="O185" s="63" t="str">
        <f>IF(R186="","",IF(SUM(R186:R188)&gt;=2,"○","×"))</f>
        <v>×</v>
      </c>
      <c r="P185" s="62"/>
      <c r="Q185" s="61"/>
      <c r="R185" s="9"/>
      <c r="S185" s="30"/>
      <c r="T185" s="30"/>
      <c r="U185" s="7"/>
      <c r="V185" s="7"/>
      <c r="W185" s="30"/>
      <c r="X185" s="42" t="s">
        <v>40</v>
      </c>
      <c r="Y185" s="41">
        <v>3</v>
      </c>
      <c r="Z185" s="60">
        <f>RANK(W188,W184:W196,0)</f>
        <v>3</v>
      </c>
    </row>
    <row r="186" spans="1:26">
      <c r="A186" s="59" t="s">
        <v>58</v>
      </c>
      <c r="B186" s="58"/>
      <c r="C186" s="32">
        <f>I182</f>
        <v>6</v>
      </c>
      <c r="D186" s="8" t="str">
        <f>IF(C186="","","-")</f>
        <v>-</v>
      </c>
      <c r="E186" s="31">
        <f>G182</f>
        <v>21</v>
      </c>
      <c r="F186" s="8">
        <f>IF(C186="","",IF(C186&gt;E186,1,0))</f>
        <v>0</v>
      </c>
      <c r="G186" s="35"/>
      <c r="H186" s="34"/>
      <c r="I186" s="34"/>
      <c r="J186" s="33"/>
      <c r="K186" s="32">
        <v>20</v>
      </c>
      <c r="L186" s="8" t="str">
        <f>IF(K186="","","-")</f>
        <v>-</v>
      </c>
      <c r="M186" s="31">
        <v>22</v>
      </c>
      <c r="N186" s="8">
        <f>IF(K186="","",IF(K186&gt;M186,1,0))</f>
        <v>0</v>
      </c>
      <c r="O186" s="32">
        <v>13</v>
      </c>
      <c r="P186" s="8" t="str">
        <f>IF(O186="","","-")</f>
        <v>-</v>
      </c>
      <c r="Q186" s="31">
        <v>21</v>
      </c>
      <c r="R186" s="8">
        <f>IF(O186="","",IF(O186&gt;Q186,1,0))</f>
        <v>0</v>
      </c>
      <c r="S186" s="30" t="s">
        <v>8</v>
      </c>
      <c r="T186" s="30">
        <f>COUNTIF(C185:R185,"○")</f>
        <v>1</v>
      </c>
      <c r="U186" s="7" t="s">
        <v>0</v>
      </c>
      <c r="V186" s="7">
        <f>COUNTIF(C185:R185,"×")</f>
        <v>2</v>
      </c>
      <c r="W186" s="30"/>
      <c r="X186" s="57"/>
      <c r="Y186" s="28"/>
      <c r="Z186" s="56"/>
    </row>
    <row r="187" spans="1:26">
      <c r="A187" s="59" t="s">
        <v>18</v>
      </c>
      <c r="B187" s="58"/>
      <c r="C187" s="32">
        <f>I183</f>
        <v>7</v>
      </c>
      <c r="D187" s="8" t="str">
        <f>IF(C187="","","-")</f>
        <v>-</v>
      </c>
      <c r="E187" s="31">
        <f>G183</f>
        <v>21</v>
      </c>
      <c r="F187" s="8">
        <f>IF(C187="","",IF(C187&gt;E187,1,0))</f>
        <v>0</v>
      </c>
      <c r="G187" s="35"/>
      <c r="H187" s="34"/>
      <c r="I187" s="34"/>
      <c r="J187" s="33"/>
      <c r="K187" s="32">
        <v>21</v>
      </c>
      <c r="L187" s="8" t="str">
        <f>IF(K187="","","-")</f>
        <v>-</v>
      </c>
      <c r="M187" s="31">
        <v>16</v>
      </c>
      <c r="N187" s="8">
        <f>IF(K187="","",IF(K187&gt;M187,1,0))</f>
        <v>1</v>
      </c>
      <c r="O187" s="32">
        <v>9</v>
      </c>
      <c r="P187" s="8" t="str">
        <f>IF(O187="","","-")</f>
        <v>-</v>
      </c>
      <c r="Q187" s="31">
        <v>21</v>
      </c>
      <c r="R187" s="8">
        <f>IF(O187="","",IF(O187&gt;Q187,1,0))</f>
        <v>0</v>
      </c>
      <c r="S187" s="30" t="s">
        <v>3</v>
      </c>
      <c r="T187" s="30">
        <f>COUNTIF(F186:F188,1)+COUNTIF(J186:J188,1)+COUNTIF(N186:N188,1)+COUNTIF(R186:R188,1)</f>
        <v>2</v>
      </c>
      <c r="U187" s="7" t="s">
        <v>0</v>
      </c>
      <c r="V187" s="7">
        <f>COUNTIF(F186:F188,0)+COUNTIF(J186:J188,0)+COUNTIF(N186:N188,0)+COUNTIF(R186:R188,0)</f>
        <v>5</v>
      </c>
      <c r="W187" s="30"/>
      <c r="X187" s="57"/>
      <c r="Y187" s="28"/>
      <c r="Z187" s="56"/>
    </row>
    <row r="188" spans="1:26">
      <c r="A188" s="83"/>
      <c r="B188" s="82"/>
      <c r="C188" s="75" t="str">
        <f>IF(I184="","",I184)</f>
        <v/>
      </c>
      <c r="D188" s="72" t="str">
        <f>IF(C188="","","-")</f>
        <v/>
      </c>
      <c r="E188" s="73" t="str">
        <f>IF(G184="","",G184)</f>
        <v/>
      </c>
      <c r="F188" s="8" t="str">
        <f>IF(C188="","",IF(C188&gt;E188,1,0))</f>
        <v/>
      </c>
      <c r="G188" s="81"/>
      <c r="H188" s="80"/>
      <c r="I188" s="80"/>
      <c r="J188" s="79"/>
      <c r="K188" s="75">
        <v>21</v>
      </c>
      <c r="L188" s="8" t="str">
        <f>IF(K188="","","-")</f>
        <v>-</v>
      </c>
      <c r="M188" s="73">
        <v>18</v>
      </c>
      <c r="N188" s="8">
        <f>IF(K188="","",IF(K188&gt;M188,1,0))</f>
        <v>1</v>
      </c>
      <c r="O188" s="75"/>
      <c r="P188" s="72" t="str">
        <f>IF(O188="","","-")</f>
        <v/>
      </c>
      <c r="Q188" s="73"/>
      <c r="R188" s="8" t="str">
        <f>IF(O188="","",IF(O188&gt;Q188,1,0))</f>
        <v/>
      </c>
      <c r="S188" s="68" t="s">
        <v>1</v>
      </c>
      <c r="T188" s="68">
        <f>SUM(C186:C188)+SUM(G186:G188)+SUM(K186:K188)+SUM(O186:O188)</f>
        <v>97</v>
      </c>
      <c r="U188" s="69" t="s">
        <v>0</v>
      </c>
      <c r="V188" s="69">
        <f>SUM(E186:E188)+SUM(I186:I188)+SUM(M186:M188)+SUM(Q186:Q188)</f>
        <v>140</v>
      </c>
      <c r="W188" s="68">
        <f>T188-V188</f>
        <v>-43</v>
      </c>
      <c r="X188" s="67"/>
      <c r="Y188" s="66"/>
      <c r="Z188" s="65"/>
    </row>
    <row r="189" spans="1:26">
      <c r="A189" s="51"/>
      <c r="B189" s="64"/>
      <c r="C189" s="46" t="str">
        <f>IF(A190="","",IF(K181="○","×","○"))</f>
        <v>×</v>
      </c>
      <c r="D189" s="45"/>
      <c r="E189" s="44"/>
      <c r="F189" s="43"/>
      <c r="G189" s="46" t="str">
        <f>IF(A190="","",IF(K185="○","×","○"))</f>
        <v>×</v>
      </c>
      <c r="H189" s="45"/>
      <c r="I189" s="44"/>
      <c r="J189" s="43"/>
      <c r="K189" s="49"/>
      <c r="L189" s="48"/>
      <c r="M189" s="48"/>
      <c r="N189" s="47"/>
      <c r="O189" s="46" t="str">
        <f>IF(R190="","",IF(SUM(R190:R192)&gt;=2,"○","×"))</f>
        <v>×</v>
      </c>
      <c r="P189" s="45"/>
      <c r="Q189" s="44"/>
      <c r="R189" s="43"/>
      <c r="S189" s="30"/>
      <c r="T189" s="30"/>
      <c r="U189" s="7"/>
      <c r="V189" s="7"/>
      <c r="W189" s="30"/>
      <c r="X189" s="42" t="s">
        <v>45</v>
      </c>
      <c r="Y189" s="41">
        <v>4</v>
      </c>
      <c r="Z189" s="60">
        <f>IF(C189="","",RANK(W192,W184:W196,0))</f>
        <v>4</v>
      </c>
    </row>
    <row r="190" spans="1:26">
      <c r="A190" s="59" t="s">
        <v>57</v>
      </c>
      <c r="B190" s="58"/>
      <c r="C190" s="32">
        <f>IF(A190="","",M182)</f>
        <v>4</v>
      </c>
      <c r="D190" s="8" t="str">
        <f>IF(C190="","","-")</f>
        <v>-</v>
      </c>
      <c r="E190" s="31">
        <f>IF(C190="","",K182)</f>
        <v>21</v>
      </c>
      <c r="F190" s="8">
        <f>IF(C190="","",IF(C190&gt;E190,1,0))</f>
        <v>0</v>
      </c>
      <c r="G190" s="32">
        <f>IF(A190="","",M186)</f>
        <v>22</v>
      </c>
      <c r="H190" s="8" t="str">
        <f>IF(G190="","","-")</f>
        <v>-</v>
      </c>
      <c r="I190" s="31">
        <f>IF(A190="","",K186)</f>
        <v>20</v>
      </c>
      <c r="J190" s="8">
        <f>IF(G190="","",IF(G190&gt;I190,1,0))</f>
        <v>1</v>
      </c>
      <c r="K190" s="35"/>
      <c r="L190" s="34"/>
      <c r="M190" s="34"/>
      <c r="N190" s="33"/>
      <c r="O190" s="32">
        <v>17</v>
      </c>
      <c r="P190" s="8" t="str">
        <f>IF(O190="","","-")</f>
        <v>-</v>
      </c>
      <c r="Q190" s="31">
        <v>21</v>
      </c>
      <c r="R190" s="8">
        <f>IF(O190="","",IF(O190&gt;Q190,1,0))</f>
        <v>0</v>
      </c>
      <c r="S190" s="30" t="s">
        <v>8</v>
      </c>
      <c r="T190" s="30">
        <f>IF(A190="","",COUNTIF(C189:R189,"○"))</f>
        <v>0</v>
      </c>
      <c r="U190" s="7" t="s">
        <v>0</v>
      </c>
      <c r="V190" s="7">
        <f>COUNTIF(C189:R189,"×")</f>
        <v>3</v>
      </c>
      <c r="W190" s="30"/>
      <c r="X190" s="57"/>
      <c r="Y190" s="28"/>
      <c r="Z190" s="56"/>
    </row>
    <row r="191" spans="1:26">
      <c r="A191" s="59" t="s">
        <v>38</v>
      </c>
      <c r="B191" s="58"/>
      <c r="C191" s="32">
        <f>IF(A190="","",M183)</f>
        <v>1</v>
      </c>
      <c r="D191" s="8" t="str">
        <f>IF(C191="","","-")</f>
        <v>-</v>
      </c>
      <c r="E191" s="31">
        <f>IF(C191="","",K183)</f>
        <v>21</v>
      </c>
      <c r="F191" s="8">
        <f>IF(C191="","",IF(C191&gt;E191,1,0))</f>
        <v>0</v>
      </c>
      <c r="G191" s="32">
        <f>IF(A190="","",M187)</f>
        <v>16</v>
      </c>
      <c r="H191" s="8" t="str">
        <f>IF(G191="","","-")</f>
        <v>-</v>
      </c>
      <c r="I191" s="31">
        <f>IF(A190="","",K187)</f>
        <v>21</v>
      </c>
      <c r="J191" s="8">
        <f>IF(G191="","",IF(G191&gt;I191,1,0))</f>
        <v>0</v>
      </c>
      <c r="K191" s="35"/>
      <c r="L191" s="34"/>
      <c r="M191" s="34"/>
      <c r="N191" s="33"/>
      <c r="O191" s="32">
        <v>14</v>
      </c>
      <c r="P191" s="8" t="str">
        <f>IF(O191="","","-")</f>
        <v>-</v>
      </c>
      <c r="Q191" s="31">
        <v>21</v>
      </c>
      <c r="R191" s="8">
        <f>IF(O191="","",IF(O191&gt;Q191,1,0))</f>
        <v>0</v>
      </c>
      <c r="S191" s="30" t="s">
        <v>3</v>
      </c>
      <c r="T191" s="30">
        <f>COUNTIF(F190:F192,1)+COUNTIF(J190:J192,1)+COUNTIF(N190:N192,1)+COUNTIF(R190:R192,1)</f>
        <v>1</v>
      </c>
      <c r="U191" s="7" t="s">
        <v>0</v>
      </c>
      <c r="V191" s="7">
        <f>COUNTIF(F190:F192,0)+COUNTIF(J190:J192,0)+COUNTIF(N190:N192,0)+COUNTIF(R190:R192,0)</f>
        <v>6</v>
      </c>
      <c r="W191" s="30"/>
      <c r="X191" s="57"/>
      <c r="Y191" s="28"/>
      <c r="Z191" s="56"/>
    </row>
    <row r="192" spans="1:26">
      <c r="A192" s="83"/>
      <c r="B192" s="82"/>
      <c r="C192" s="75" t="str">
        <f>IF(M184="","",M184)</f>
        <v/>
      </c>
      <c r="D192" s="72" t="str">
        <f>IF(C192="","","-")</f>
        <v/>
      </c>
      <c r="E192" s="73" t="str">
        <f>IF(K184="","",K184)</f>
        <v/>
      </c>
      <c r="F192" s="8" t="str">
        <f>IF(C192="","",IF(C192&gt;E192,1,0))</f>
        <v/>
      </c>
      <c r="G192" s="32">
        <f>IF(M188="","",M188)</f>
        <v>18</v>
      </c>
      <c r="H192" s="72" t="str">
        <f>IF(G192="","","-")</f>
        <v>-</v>
      </c>
      <c r="I192" s="31">
        <f>IF(K188="","",K188)</f>
        <v>21</v>
      </c>
      <c r="J192" s="8">
        <f>IF(G192="","",IF(G192&gt;I192,1,0))</f>
        <v>0</v>
      </c>
      <c r="K192" s="81"/>
      <c r="L192" s="80"/>
      <c r="M192" s="80"/>
      <c r="N192" s="79"/>
      <c r="O192" s="75"/>
      <c r="P192" s="8" t="str">
        <f>IF(O192="","","-")</f>
        <v/>
      </c>
      <c r="Q192" s="73"/>
      <c r="R192" s="8" t="str">
        <f>IF(O192="","",IF(O192&gt;Q192,1,0))</f>
        <v/>
      </c>
      <c r="S192" s="68" t="s">
        <v>1</v>
      </c>
      <c r="T192" s="68">
        <f>SUM(C190:C192)+SUM(G190:G192)+SUM(K190:K192)+SUM(O190:O192)</f>
        <v>92</v>
      </c>
      <c r="U192" s="69" t="s">
        <v>0</v>
      </c>
      <c r="V192" s="69">
        <f>SUM(E190:E192)+SUM(I190:I192)+SUM(M190:M192)+SUM(Q190:Q192)</f>
        <v>146</v>
      </c>
      <c r="W192" s="68">
        <f>IF(T190="","",T192-V192)</f>
        <v>-54</v>
      </c>
      <c r="X192" s="67"/>
      <c r="Y192" s="66"/>
      <c r="Z192" s="65"/>
    </row>
    <row r="193" spans="1:26">
      <c r="A193" s="51"/>
      <c r="B193" s="64"/>
      <c r="C193" s="46" t="str">
        <f>IF(R182="","",IF(O181="○","×","○"))</f>
        <v>×</v>
      </c>
      <c r="D193" s="45"/>
      <c r="E193" s="44"/>
      <c r="F193" s="43"/>
      <c r="G193" s="46" t="str">
        <f>IF(R186="","",IF(O185="○","×","○"))</f>
        <v>○</v>
      </c>
      <c r="H193" s="45"/>
      <c r="I193" s="44"/>
      <c r="J193" s="43"/>
      <c r="K193" s="46" t="str">
        <f>IF(R190="","",IF(O189="○","×","○"))</f>
        <v>○</v>
      </c>
      <c r="L193" s="45"/>
      <c r="M193" s="44"/>
      <c r="N193" s="43"/>
      <c r="O193" s="49"/>
      <c r="P193" s="48"/>
      <c r="Q193" s="48"/>
      <c r="R193" s="47"/>
      <c r="S193" s="30"/>
      <c r="T193" s="30"/>
      <c r="U193" s="7"/>
      <c r="V193" s="7"/>
      <c r="W193" s="30"/>
      <c r="X193" s="42" t="s">
        <v>42</v>
      </c>
      <c r="Y193" s="41">
        <v>2</v>
      </c>
      <c r="Z193" s="60">
        <f>IF(C193="","",RANK(W196,W184:W196,0))</f>
        <v>2</v>
      </c>
    </row>
    <row r="194" spans="1:26">
      <c r="A194" s="59" t="s">
        <v>56</v>
      </c>
      <c r="B194" s="58"/>
      <c r="C194" s="32">
        <f>IF(Q182="","",Q182)</f>
        <v>9</v>
      </c>
      <c r="D194" s="8" t="str">
        <f>IF(C194="","","-")</f>
        <v>-</v>
      </c>
      <c r="E194" s="31">
        <f>IF(C194="","",O182)</f>
        <v>21</v>
      </c>
      <c r="F194" s="8">
        <f>IF(C194="","",IF(C194&gt;E194,1,0))</f>
        <v>0</v>
      </c>
      <c r="G194" s="32">
        <f>IF(Q186="","",Q186)</f>
        <v>21</v>
      </c>
      <c r="H194" s="8" t="str">
        <f>IF(G194="","","-")</f>
        <v>-</v>
      </c>
      <c r="I194" s="31">
        <f>IF(G194="","",O186)</f>
        <v>13</v>
      </c>
      <c r="J194" s="8">
        <f>IF(G194="","",IF(G194&gt;I194,1,0))</f>
        <v>1</v>
      </c>
      <c r="K194" s="32">
        <f>IF(Q190="","",Q190)</f>
        <v>21</v>
      </c>
      <c r="L194" s="8" t="str">
        <f>IF(K194="","","-")</f>
        <v>-</v>
      </c>
      <c r="M194" s="31">
        <f>IF(K194="","",O190)</f>
        <v>17</v>
      </c>
      <c r="N194" s="8">
        <f>IF(K194="","",IF(K194&gt;M194,1,0))</f>
        <v>1</v>
      </c>
      <c r="O194" s="35"/>
      <c r="P194" s="34"/>
      <c r="Q194" s="34"/>
      <c r="R194" s="33"/>
      <c r="S194" s="30" t="s">
        <v>8</v>
      </c>
      <c r="T194" s="30">
        <f>IF(C193="","",COUNTIF(C193:R193,"○"))</f>
        <v>2</v>
      </c>
      <c r="U194" s="7" t="s">
        <v>0</v>
      </c>
      <c r="V194" s="7">
        <f>IF(T194="","",COUNTIF(C193:R193,"×"))</f>
        <v>1</v>
      </c>
      <c r="W194" s="30"/>
      <c r="X194" s="57"/>
      <c r="Y194" s="28"/>
      <c r="Z194" s="56"/>
    </row>
    <row r="195" spans="1:26">
      <c r="A195" s="59" t="s">
        <v>55</v>
      </c>
      <c r="B195" s="58"/>
      <c r="C195" s="32">
        <f>IF(Q183="","",Q183)</f>
        <v>7</v>
      </c>
      <c r="D195" s="8" t="str">
        <f>IF(C195="","","-")</f>
        <v>-</v>
      </c>
      <c r="E195" s="31">
        <f>IF(C195="","",O183)</f>
        <v>21</v>
      </c>
      <c r="F195" s="8">
        <f>IF(C195="","",IF(C195&gt;E195,1,0))</f>
        <v>0</v>
      </c>
      <c r="G195" s="32">
        <f>IF(Q187="","",Q187)</f>
        <v>21</v>
      </c>
      <c r="H195" s="8" t="str">
        <f>IF(G195="","","-")</f>
        <v>-</v>
      </c>
      <c r="I195" s="31">
        <f>IF(G195="","",O187)</f>
        <v>9</v>
      </c>
      <c r="J195" s="8">
        <f>IF(G195="","",IF(G195&gt;I195,1,0))</f>
        <v>1</v>
      </c>
      <c r="K195" s="32">
        <f>IF(Q191="","",Q191)</f>
        <v>21</v>
      </c>
      <c r="L195" s="8" t="str">
        <f>IF(K195="","","-")</f>
        <v>-</v>
      </c>
      <c r="M195" s="31">
        <f>IF(K195="","",O191)</f>
        <v>14</v>
      </c>
      <c r="N195" s="8">
        <f>IF(K195="","",IF(K195&gt;M195,1,0))</f>
        <v>1</v>
      </c>
      <c r="O195" s="35"/>
      <c r="P195" s="34"/>
      <c r="Q195" s="34"/>
      <c r="R195" s="33"/>
      <c r="S195" s="30" t="s">
        <v>3</v>
      </c>
      <c r="T195" s="30">
        <f>COUNTIF(F194:F196,1)+COUNTIF(J194:J196,1)+COUNTIF(N194:N196,1)+COUNTIF(R194:R196,1)</f>
        <v>4</v>
      </c>
      <c r="U195" s="7" t="s">
        <v>0</v>
      </c>
      <c r="V195" s="7">
        <f>COUNTIF(F194:F196,0)+COUNTIF(J194:J196,0)+COUNTIF(N194:N196,0)+COUNTIF(R194:R196,0)</f>
        <v>2</v>
      </c>
      <c r="W195" s="30"/>
      <c r="X195" s="57"/>
      <c r="Y195" s="28"/>
      <c r="Z195" s="56"/>
    </row>
    <row r="196" spans="1:26" ht="14.25" thickBot="1">
      <c r="A196" s="111"/>
      <c r="B196" s="110"/>
      <c r="C196" s="18" t="str">
        <f>IF(Q184="","",Q184)</f>
        <v/>
      </c>
      <c r="D196" s="16" t="str">
        <f>IF(C196="","","-")</f>
        <v/>
      </c>
      <c r="E196" s="17" t="str">
        <f>IF(C196="","",O184)</f>
        <v/>
      </c>
      <c r="F196" s="16" t="str">
        <f>IF(C196="","",IF(C196&gt;E196,1,0))</f>
        <v/>
      </c>
      <c r="G196" s="18" t="str">
        <f>IF(Q188="","",Q188)</f>
        <v/>
      </c>
      <c r="H196" s="16" t="str">
        <f>IF(G196="","","-")</f>
        <v/>
      </c>
      <c r="I196" s="17" t="str">
        <f>IF(G196="","",O188)</f>
        <v/>
      </c>
      <c r="J196" s="16" t="str">
        <f>IF(G196="","",IF(G196&gt;I196,1,0))</f>
        <v/>
      </c>
      <c r="K196" s="18" t="str">
        <f>IF(Q192="","",Q192)</f>
        <v/>
      </c>
      <c r="L196" s="16" t="str">
        <f>IF(K196="","","-")</f>
        <v/>
      </c>
      <c r="M196" s="17" t="str">
        <f>IF(K196="","",O192)</f>
        <v/>
      </c>
      <c r="N196" s="16" t="str">
        <f>IF(K196="","",IF(K196&gt;M196,1,0))</f>
        <v/>
      </c>
      <c r="O196" s="21"/>
      <c r="P196" s="20"/>
      <c r="Q196" s="20"/>
      <c r="R196" s="19"/>
      <c r="S196" s="14" t="s">
        <v>1</v>
      </c>
      <c r="T196" s="14">
        <f>SUM(C194:C196)+SUM(G194:G196)+SUM(K194:K196)+SUM(O194:O196)</f>
        <v>100</v>
      </c>
      <c r="U196" s="15" t="s">
        <v>0</v>
      </c>
      <c r="V196" s="15">
        <f>SUM(E194:E196)+SUM(I194:I196)+SUM(M194:M196)+SUM(Q194:Q196)</f>
        <v>95</v>
      </c>
      <c r="W196" s="14">
        <f>IF(T194="","",T196-V196)</f>
        <v>5</v>
      </c>
      <c r="X196" s="114"/>
      <c r="Y196" s="12"/>
      <c r="Z196" s="65"/>
    </row>
    <row r="197" spans="1:26" ht="14.25" thickBot="1">
      <c r="X197" s="115"/>
    </row>
    <row r="198" spans="1:26">
      <c r="A198" s="104" t="s">
        <v>54</v>
      </c>
      <c r="B198" s="97"/>
      <c r="C198" s="102" t="str">
        <f>A201</f>
        <v>井手口　峻</v>
      </c>
      <c r="D198" s="101"/>
      <c r="E198" s="101"/>
      <c r="F198" s="103"/>
      <c r="G198" s="102" t="str">
        <f>A205</f>
        <v>岡本　稀跡</v>
      </c>
      <c r="H198" s="101"/>
      <c r="I198" s="101"/>
      <c r="J198" s="100"/>
      <c r="K198" s="102" t="str">
        <f>A209</f>
        <v>中永　翔輝</v>
      </c>
      <c r="L198" s="101"/>
      <c r="M198" s="101"/>
      <c r="N198" s="100"/>
      <c r="O198" s="102" t="str">
        <f>IF(A213="","",A213)</f>
        <v>田辺　陸人</v>
      </c>
      <c r="P198" s="101"/>
      <c r="Q198" s="101"/>
      <c r="R198" s="100"/>
      <c r="S198" s="99" t="s">
        <v>16</v>
      </c>
      <c r="T198" s="98"/>
      <c r="U198" s="98"/>
      <c r="V198" s="98"/>
      <c r="W198" s="97"/>
      <c r="X198" s="96" t="s">
        <v>15</v>
      </c>
      <c r="Y198" s="95" t="s">
        <v>14</v>
      </c>
      <c r="Z198" s="64" t="s">
        <v>14</v>
      </c>
    </row>
    <row r="199" spans="1:26">
      <c r="A199" s="83"/>
      <c r="B199" s="90"/>
      <c r="C199" s="93" t="str">
        <f>A202</f>
        <v>（安佐ジュニア）</v>
      </c>
      <c r="D199" s="92"/>
      <c r="E199" s="92"/>
      <c r="F199" s="94"/>
      <c r="G199" s="93" t="str">
        <f>A206</f>
        <v>（Ｊｒスクール）</v>
      </c>
      <c r="H199" s="92"/>
      <c r="I199" s="92"/>
      <c r="J199" s="76"/>
      <c r="K199" s="93" t="str">
        <f>A210</f>
        <v>（ミッキーズ）</v>
      </c>
      <c r="L199" s="92"/>
      <c r="M199" s="92"/>
      <c r="N199" s="76"/>
      <c r="O199" s="63" t="str">
        <f>IF(A214="","",A214)</f>
        <v>（助任ジュニア）</v>
      </c>
      <c r="P199" s="62"/>
      <c r="Q199" s="62"/>
      <c r="R199" s="76"/>
      <c r="S199" s="91"/>
      <c r="T199" s="82"/>
      <c r="U199" s="82"/>
      <c r="V199" s="82"/>
      <c r="W199" s="90"/>
      <c r="X199" s="89"/>
      <c r="Y199" s="66"/>
      <c r="Z199" s="82"/>
    </row>
    <row r="200" spans="1:26">
      <c r="A200" s="51"/>
      <c r="B200" s="64"/>
      <c r="C200" s="49"/>
      <c r="D200" s="48"/>
      <c r="E200" s="48"/>
      <c r="F200" s="47"/>
      <c r="G200" s="46" t="str">
        <f>IF(SUM(J201:J203)&gt;=2,"○","×")</f>
        <v>○</v>
      </c>
      <c r="H200" s="45"/>
      <c r="I200" s="44"/>
      <c r="J200" s="43"/>
      <c r="K200" s="46" t="str">
        <f>IF(SUM(N201:N203)&gt;=2,"○","×")</f>
        <v>○</v>
      </c>
      <c r="L200" s="45"/>
      <c r="M200" s="44"/>
      <c r="N200" s="43"/>
      <c r="O200" s="46" t="str">
        <f>IF(R201="","",IF(SUM(R201:R203)&gt;=2,"○","×"))</f>
        <v>○</v>
      </c>
      <c r="P200" s="45"/>
      <c r="Q200" s="44"/>
      <c r="R200" s="43"/>
      <c r="S200" s="87"/>
      <c r="T200" s="87"/>
      <c r="U200" s="88"/>
      <c r="V200" s="88"/>
      <c r="W200" s="87"/>
      <c r="X200" s="42" t="s">
        <v>47</v>
      </c>
      <c r="Y200" s="41">
        <v>1</v>
      </c>
      <c r="Z200" s="60">
        <f>RANK(W203,W200:W215,0)</f>
        <v>1</v>
      </c>
    </row>
    <row r="201" spans="1:26">
      <c r="A201" s="59" t="s">
        <v>53</v>
      </c>
      <c r="B201" s="58"/>
      <c r="C201" s="35"/>
      <c r="D201" s="34"/>
      <c r="E201" s="34"/>
      <c r="F201" s="33"/>
      <c r="G201" s="32">
        <v>21</v>
      </c>
      <c r="H201" s="8" t="str">
        <f>IF(G201="","","-")</f>
        <v>-</v>
      </c>
      <c r="I201" s="31">
        <v>4</v>
      </c>
      <c r="J201" s="8">
        <f>IF(G201="","",IF(G201&gt;I201,1,0))</f>
        <v>1</v>
      </c>
      <c r="K201" s="32">
        <v>21</v>
      </c>
      <c r="L201" s="8" t="str">
        <f>IF(K201="","","-")</f>
        <v>-</v>
      </c>
      <c r="M201" s="31">
        <v>8</v>
      </c>
      <c r="N201" s="8">
        <f>IF(K201="","",IF(K201&gt;M201,1,0))</f>
        <v>1</v>
      </c>
      <c r="O201" s="32">
        <v>21</v>
      </c>
      <c r="P201" s="86" t="str">
        <f>IF(O201="","","-")</f>
        <v>-</v>
      </c>
      <c r="Q201" s="31">
        <v>10</v>
      </c>
      <c r="R201" s="8">
        <f>IF(O201="","",IF(O201&gt;Q201,1,0))</f>
        <v>1</v>
      </c>
      <c r="S201" s="85" t="s">
        <v>8</v>
      </c>
      <c r="T201" s="85">
        <f>COUNTIF(C200:R200,"○")</f>
        <v>3</v>
      </c>
      <c r="U201" s="84" t="s">
        <v>0</v>
      </c>
      <c r="V201" s="7">
        <f>COUNTIF(C200:R200,"×")</f>
        <v>0</v>
      </c>
      <c r="W201" s="30"/>
      <c r="X201" s="57"/>
      <c r="Y201" s="28"/>
      <c r="Z201" s="56"/>
    </row>
    <row r="202" spans="1:26">
      <c r="A202" s="59" t="s">
        <v>52</v>
      </c>
      <c r="B202" s="58"/>
      <c r="C202" s="35"/>
      <c r="D202" s="34"/>
      <c r="E202" s="34"/>
      <c r="F202" s="33"/>
      <c r="G202" s="32">
        <v>21</v>
      </c>
      <c r="H202" s="8" t="str">
        <f>IF(G202="","","-")</f>
        <v>-</v>
      </c>
      <c r="I202" s="31">
        <v>2</v>
      </c>
      <c r="J202" s="8">
        <f>IF(G202="","",IF(G202&gt;I202,1,0))</f>
        <v>1</v>
      </c>
      <c r="K202" s="32">
        <v>21</v>
      </c>
      <c r="L202" s="8" t="str">
        <f>IF(K202="","","-")</f>
        <v>-</v>
      </c>
      <c r="M202" s="31">
        <v>3</v>
      </c>
      <c r="N202" s="8">
        <f>IF(K202="","",IF(K202&gt;M202,1,0))</f>
        <v>1</v>
      </c>
      <c r="O202" s="32">
        <v>21</v>
      </c>
      <c r="P202" s="86" t="str">
        <f>IF(O202="","","-")</f>
        <v>-</v>
      </c>
      <c r="Q202" s="31">
        <v>5</v>
      </c>
      <c r="R202" s="8">
        <f>IF(O202="","",IF(O202&gt;Q202,1,0))</f>
        <v>1</v>
      </c>
      <c r="S202" s="85" t="s">
        <v>3</v>
      </c>
      <c r="T202" s="85">
        <f>COUNTIF(F201:F203,1)+COUNTIF(J201:J203,1)+COUNTIF(N201:N203,1)+COUNTIF(R201:R203,1)</f>
        <v>6</v>
      </c>
      <c r="U202" s="84" t="s">
        <v>0</v>
      </c>
      <c r="V202" s="7">
        <f>COUNTIF(F201:F203,0)+COUNTIF(J201:J203,0)+COUNTIF(N201:N203,0)+COUNTIF(R201:R203,0)</f>
        <v>0</v>
      </c>
      <c r="W202" s="30"/>
      <c r="X202" s="57"/>
      <c r="Y202" s="28"/>
      <c r="Z202" s="56"/>
    </row>
    <row r="203" spans="1:26">
      <c r="A203" s="83"/>
      <c r="B203" s="82"/>
      <c r="C203" s="81"/>
      <c r="D203" s="80"/>
      <c r="E203" s="80"/>
      <c r="F203" s="79"/>
      <c r="G203" s="75"/>
      <c r="H203" s="72" t="str">
        <f>IF(G203="","","-")</f>
        <v/>
      </c>
      <c r="I203" s="73"/>
      <c r="J203" s="72" t="str">
        <f>IF(G203="","",IF(G203&gt;I203,1,0))</f>
        <v/>
      </c>
      <c r="K203" s="75"/>
      <c r="L203" s="72" t="str">
        <f>IF(K203="","","-")</f>
        <v/>
      </c>
      <c r="M203" s="73"/>
      <c r="N203" s="72" t="str">
        <f>IF(K203="","",IF(K203&gt;M203,1,0))</f>
        <v/>
      </c>
      <c r="O203" s="75"/>
      <c r="P203" s="74" t="str">
        <f>IF(O203="","","-")</f>
        <v/>
      </c>
      <c r="Q203" s="73"/>
      <c r="R203" s="72" t="str">
        <f>IF(O203="","",IF(O203&gt;Q203,1,0))</f>
        <v/>
      </c>
      <c r="S203" s="71" t="s">
        <v>1</v>
      </c>
      <c r="T203" s="71">
        <f>SUM(C201:C203)+SUM(G201:G203)+SUM(K201:K203)+SUM(O201:O203)</f>
        <v>126</v>
      </c>
      <c r="U203" s="70" t="s">
        <v>0</v>
      </c>
      <c r="V203" s="69">
        <f>SUM(E201:E203)+SUM(I201:I203)+SUM(M201:M203)+SUM(Q201:Q203)</f>
        <v>32</v>
      </c>
      <c r="W203" s="68">
        <f>T203-V203</f>
        <v>94</v>
      </c>
      <c r="X203" s="67"/>
      <c r="Y203" s="66"/>
      <c r="Z203" s="65"/>
    </row>
    <row r="204" spans="1:26">
      <c r="A204" s="51"/>
      <c r="B204" s="64"/>
      <c r="C204" s="63" t="str">
        <f>IF(G200="○","×","○")</f>
        <v>×</v>
      </c>
      <c r="D204" s="62"/>
      <c r="E204" s="61"/>
      <c r="F204" s="9"/>
      <c r="G204" s="35"/>
      <c r="H204" s="34"/>
      <c r="I204" s="34"/>
      <c r="J204" s="33"/>
      <c r="K204" s="63" t="str">
        <f>IF(SUM(N205:N207)&gt;=2,"○","×")</f>
        <v>×</v>
      </c>
      <c r="L204" s="62"/>
      <c r="M204" s="61"/>
      <c r="N204" s="9"/>
      <c r="O204" s="63" t="str">
        <f>IF(R205="","",IF(SUM(R205:R207)&gt;=2,"○","×"))</f>
        <v>×</v>
      </c>
      <c r="P204" s="62"/>
      <c r="Q204" s="61"/>
      <c r="R204" s="9"/>
      <c r="S204" s="30"/>
      <c r="T204" s="30"/>
      <c r="U204" s="7"/>
      <c r="V204" s="7"/>
      <c r="W204" s="30"/>
      <c r="X204" s="42" t="s">
        <v>45</v>
      </c>
      <c r="Y204" s="41">
        <v>4</v>
      </c>
      <c r="Z204" s="60">
        <f>RANK(W207,W203:W215,0)</f>
        <v>4</v>
      </c>
    </row>
    <row r="205" spans="1:26">
      <c r="A205" s="59" t="s">
        <v>51</v>
      </c>
      <c r="B205" s="58"/>
      <c r="C205" s="32">
        <f>I201</f>
        <v>4</v>
      </c>
      <c r="D205" s="8" t="str">
        <f>IF(C205="","","-")</f>
        <v>-</v>
      </c>
      <c r="E205" s="31">
        <f>G201</f>
        <v>21</v>
      </c>
      <c r="F205" s="8">
        <f>IF(C205="","",IF(C205&gt;E205,1,0))</f>
        <v>0</v>
      </c>
      <c r="G205" s="35"/>
      <c r="H205" s="34"/>
      <c r="I205" s="34"/>
      <c r="J205" s="33"/>
      <c r="K205" s="32">
        <v>18</v>
      </c>
      <c r="L205" s="8" t="str">
        <f>IF(K205="","","-")</f>
        <v>-</v>
      </c>
      <c r="M205" s="31">
        <v>21</v>
      </c>
      <c r="N205" s="8">
        <f>IF(K205="","",IF(K205&gt;M205,1,0))</f>
        <v>0</v>
      </c>
      <c r="O205" s="32">
        <v>4</v>
      </c>
      <c r="P205" s="8" t="str">
        <f>IF(O205="","","-")</f>
        <v>-</v>
      </c>
      <c r="Q205" s="31">
        <v>21</v>
      </c>
      <c r="R205" s="8">
        <f>IF(O205="","",IF(O205&gt;Q205,1,0))</f>
        <v>0</v>
      </c>
      <c r="S205" s="30" t="s">
        <v>8</v>
      </c>
      <c r="T205" s="30">
        <f>COUNTIF(C204:R204,"○")</f>
        <v>0</v>
      </c>
      <c r="U205" s="7" t="s">
        <v>0</v>
      </c>
      <c r="V205" s="7">
        <f>COUNTIF(C204:R204,"×")</f>
        <v>3</v>
      </c>
      <c r="W205" s="30"/>
      <c r="X205" s="57"/>
      <c r="Y205" s="28"/>
      <c r="Z205" s="56"/>
    </row>
    <row r="206" spans="1:26">
      <c r="A206" s="59" t="s">
        <v>18</v>
      </c>
      <c r="B206" s="58"/>
      <c r="C206" s="32">
        <f>I202</f>
        <v>2</v>
      </c>
      <c r="D206" s="8" t="str">
        <f>IF(C206="","","-")</f>
        <v>-</v>
      </c>
      <c r="E206" s="31">
        <f>G202</f>
        <v>21</v>
      </c>
      <c r="F206" s="8">
        <f>IF(C206="","",IF(C206&gt;E206,1,0))</f>
        <v>0</v>
      </c>
      <c r="G206" s="35"/>
      <c r="H206" s="34"/>
      <c r="I206" s="34"/>
      <c r="J206" s="33"/>
      <c r="K206" s="32">
        <v>19</v>
      </c>
      <c r="L206" s="8" t="str">
        <f>IF(K206="","","-")</f>
        <v>-</v>
      </c>
      <c r="M206" s="31">
        <v>21</v>
      </c>
      <c r="N206" s="8">
        <f>IF(K206="","",IF(K206&gt;M206,1,0))</f>
        <v>0</v>
      </c>
      <c r="O206" s="32">
        <v>14</v>
      </c>
      <c r="P206" s="8" t="str">
        <f>IF(O206="","","-")</f>
        <v>-</v>
      </c>
      <c r="Q206" s="31">
        <v>21</v>
      </c>
      <c r="R206" s="8">
        <f>IF(O206="","",IF(O206&gt;Q206,1,0))</f>
        <v>0</v>
      </c>
      <c r="S206" s="30" t="s">
        <v>3</v>
      </c>
      <c r="T206" s="30">
        <f>COUNTIF(F205:F207,1)+COUNTIF(J205:J207,1)+COUNTIF(N205:N207,1)+COUNTIF(R205:R207,1)</f>
        <v>0</v>
      </c>
      <c r="U206" s="7" t="s">
        <v>0</v>
      </c>
      <c r="V206" s="7">
        <f>COUNTIF(F205:F207,0)+COUNTIF(J205:J207,0)+COUNTIF(N205:N207,0)+COUNTIF(R205:R207,0)</f>
        <v>6</v>
      </c>
      <c r="W206" s="30"/>
      <c r="X206" s="57"/>
      <c r="Y206" s="28"/>
      <c r="Z206" s="56"/>
    </row>
    <row r="207" spans="1:26">
      <c r="A207" s="83"/>
      <c r="B207" s="82"/>
      <c r="C207" s="75" t="str">
        <f>IF(I203="","",I203)</f>
        <v/>
      </c>
      <c r="D207" s="72" t="str">
        <f>IF(C207="","","-")</f>
        <v/>
      </c>
      <c r="E207" s="73" t="str">
        <f>IF(G203="","",G203)</f>
        <v/>
      </c>
      <c r="F207" s="8" t="str">
        <f>IF(C207="","",IF(C207&gt;E207,1,0))</f>
        <v/>
      </c>
      <c r="G207" s="81"/>
      <c r="H207" s="80"/>
      <c r="I207" s="80"/>
      <c r="J207" s="79"/>
      <c r="K207" s="75"/>
      <c r="L207" s="8" t="str">
        <f>IF(K207="","","-")</f>
        <v/>
      </c>
      <c r="M207" s="73"/>
      <c r="N207" s="8" t="str">
        <f>IF(K207="","",IF(K207&gt;M207,1,0))</f>
        <v/>
      </c>
      <c r="O207" s="75"/>
      <c r="P207" s="72" t="str">
        <f>IF(O207="","","-")</f>
        <v/>
      </c>
      <c r="Q207" s="73"/>
      <c r="R207" s="8" t="str">
        <f>IF(O207="","",IF(O207&gt;Q207,1,0))</f>
        <v/>
      </c>
      <c r="S207" s="68" t="s">
        <v>1</v>
      </c>
      <c r="T207" s="68">
        <f>SUM(C205:C207)+SUM(G205:G207)+SUM(K205:K207)+SUM(O205:O207)</f>
        <v>61</v>
      </c>
      <c r="U207" s="69" t="s">
        <v>0</v>
      </c>
      <c r="V207" s="69">
        <f>SUM(E205:E207)+SUM(I205:I207)+SUM(M205:M207)+SUM(Q205:Q207)</f>
        <v>126</v>
      </c>
      <c r="W207" s="68">
        <f>T207-V207</f>
        <v>-65</v>
      </c>
      <c r="X207" s="67"/>
      <c r="Y207" s="66"/>
      <c r="Z207" s="65"/>
    </row>
    <row r="208" spans="1:26">
      <c r="A208" s="51"/>
      <c r="B208" s="64"/>
      <c r="C208" s="46" t="str">
        <f>IF(A209="","",IF(K200="○","×","○"))</f>
        <v>×</v>
      </c>
      <c r="D208" s="45"/>
      <c r="E208" s="44"/>
      <c r="F208" s="43"/>
      <c r="G208" s="46" t="str">
        <f>IF(A209="","",IF(K204="○","×","○"))</f>
        <v>○</v>
      </c>
      <c r="H208" s="45"/>
      <c r="I208" s="44"/>
      <c r="J208" s="43"/>
      <c r="K208" s="49"/>
      <c r="L208" s="48"/>
      <c r="M208" s="48"/>
      <c r="N208" s="47"/>
      <c r="O208" s="46" t="str">
        <f>IF(R209="","",IF(SUM(R209:R211)&gt;=2,"○","×"))</f>
        <v>×</v>
      </c>
      <c r="P208" s="45"/>
      <c r="Q208" s="44"/>
      <c r="R208" s="43"/>
      <c r="S208" s="30"/>
      <c r="T208" s="30"/>
      <c r="U208" s="7"/>
      <c r="V208" s="7"/>
      <c r="W208" s="30"/>
      <c r="X208" s="42" t="s">
        <v>40</v>
      </c>
      <c r="Y208" s="41">
        <v>3</v>
      </c>
      <c r="Z208" s="60">
        <f>IF(C208="","",RANK(W211,W203:W215,0))</f>
        <v>3</v>
      </c>
    </row>
    <row r="209" spans="1:26">
      <c r="A209" s="59" t="s">
        <v>50</v>
      </c>
      <c r="B209" s="58"/>
      <c r="C209" s="32">
        <f>IF(A209="","",M201)</f>
        <v>8</v>
      </c>
      <c r="D209" s="8" t="str">
        <f>IF(C209="","","-")</f>
        <v>-</v>
      </c>
      <c r="E209" s="31">
        <f>IF(C209="","",K201)</f>
        <v>21</v>
      </c>
      <c r="F209" s="8">
        <f>IF(C209="","",IF(C209&gt;E209,1,0))</f>
        <v>0</v>
      </c>
      <c r="G209" s="32">
        <f>IF(A209="","",M205)</f>
        <v>21</v>
      </c>
      <c r="H209" s="8" t="str">
        <f>IF(G209="","","-")</f>
        <v>-</v>
      </c>
      <c r="I209" s="31">
        <f>IF(A209="","",K205)</f>
        <v>18</v>
      </c>
      <c r="J209" s="8">
        <f>IF(G209="","",IF(G209&gt;I209,1,0))</f>
        <v>1</v>
      </c>
      <c r="K209" s="35"/>
      <c r="L209" s="34"/>
      <c r="M209" s="34"/>
      <c r="N209" s="33"/>
      <c r="O209" s="32">
        <v>18</v>
      </c>
      <c r="P209" s="8" t="str">
        <f>IF(O209="","","-")</f>
        <v>-</v>
      </c>
      <c r="Q209" s="31">
        <v>21</v>
      </c>
      <c r="R209" s="8">
        <f>IF(O209="","",IF(O209&gt;Q209,1,0))</f>
        <v>0</v>
      </c>
      <c r="S209" s="30" t="s">
        <v>8</v>
      </c>
      <c r="T209" s="30">
        <f>IF(A209="","",COUNTIF(C208:R208,"○"))</f>
        <v>1</v>
      </c>
      <c r="U209" s="7" t="s">
        <v>0</v>
      </c>
      <c r="V209" s="7">
        <f>COUNTIF(C208:R208,"×")</f>
        <v>2</v>
      </c>
      <c r="W209" s="30"/>
      <c r="X209" s="57"/>
      <c r="Y209" s="28"/>
      <c r="Z209" s="56"/>
    </row>
    <row r="210" spans="1:26">
      <c r="A210" s="59" t="s">
        <v>34</v>
      </c>
      <c r="B210" s="58"/>
      <c r="C210" s="32">
        <f>IF(A209="","",M202)</f>
        <v>3</v>
      </c>
      <c r="D210" s="8" t="str">
        <f>IF(C210="","","-")</f>
        <v>-</v>
      </c>
      <c r="E210" s="31">
        <f>IF(C210="","",K202)</f>
        <v>21</v>
      </c>
      <c r="F210" s="8">
        <f>IF(C210="","",IF(C210&gt;E210,1,0))</f>
        <v>0</v>
      </c>
      <c r="G210" s="32">
        <f>IF(A209="","",M206)</f>
        <v>21</v>
      </c>
      <c r="H210" s="8" t="str">
        <f>IF(G210="","","-")</f>
        <v>-</v>
      </c>
      <c r="I210" s="31">
        <f>IF(A209="","",K206)</f>
        <v>19</v>
      </c>
      <c r="J210" s="8">
        <f>IF(G210="","",IF(G210&gt;I210,1,0))</f>
        <v>1</v>
      </c>
      <c r="K210" s="35"/>
      <c r="L210" s="34"/>
      <c r="M210" s="34"/>
      <c r="N210" s="33"/>
      <c r="O210" s="32">
        <v>14</v>
      </c>
      <c r="P210" s="8" t="str">
        <f>IF(O210="","","-")</f>
        <v>-</v>
      </c>
      <c r="Q210" s="31">
        <v>21</v>
      </c>
      <c r="R210" s="8">
        <f>IF(O210="","",IF(O210&gt;Q210,1,0))</f>
        <v>0</v>
      </c>
      <c r="S210" s="30" t="s">
        <v>3</v>
      </c>
      <c r="T210" s="30">
        <f>COUNTIF(F209:F211,1)+COUNTIF(J209:J211,1)+COUNTIF(N209:N211,1)+COUNTIF(R209:R211,1)</f>
        <v>2</v>
      </c>
      <c r="U210" s="7" t="s">
        <v>0</v>
      </c>
      <c r="V210" s="7">
        <f>COUNTIF(F209:F211,0)+COUNTIF(J209:J211,0)+COUNTIF(N209:N211,0)+COUNTIF(R209:R211,0)</f>
        <v>4</v>
      </c>
      <c r="W210" s="30"/>
      <c r="X210" s="57"/>
      <c r="Y210" s="28"/>
      <c r="Z210" s="56"/>
    </row>
    <row r="211" spans="1:26">
      <c r="A211" s="83"/>
      <c r="B211" s="82"/>
      <c r="C211" s="75" t="str">
        <f>IF(M203="","",M203)</f>
        <v/>
      </c>
      <c r="D211" s="72" t="str">
        <f>IF(C211="","","-")</f>
        <v/>
      </c>
      <c r="E211" s="73" t="str">
        <f>IF(K203="","",K203)</f>
        <v/>
      </c>
      <c r="F211" s="8" t="str">
        <f>IF(C211="","",IF(C211&gt;E211,1,0))</f>
        <v/>
      </c>
      <c r="G211" s="32" t="str">
        <f>IF(M207="","",M207)</f>
        <v/>
      </c>
      <c r="H211" s="72" t="str">
        <f>IF(G211="","","-")</f>
        <v/>
      </c>
      <c r="I211" s="31" t="str">
        <f>IF(K207="","",K207)</f>
        <v/>
      </c>
      <c r="J211" s="8" t="str">
        <f>IF(G211="","",IF(G211&gt;I211,1,0))</f>
        <v/>
      </c>
      <c r="K211" s="81"/>
      <c r="L211" s="80"/>
      <c r="M211" s="80"/>
      <c r="N211" s="79"/>
      <c r="O211" s="75"/>
      <c r="P211" s="8" t="str">
        <f>IF(O211="","","-")</f>
        <v/>
      </c>
      <c r="Q211" s="73"/>
      <c r="R211" s="8" t="str">
        <f>IF(O211="","",IF(O211&gt;Q211,1,0))</f>
        <v/>
      </c>
      <c r="S211" s="68" t="s">
        <v>1</v>
      </c>
      <c r="T211" s="68">
        <f>SUM(C209:C211)+SUM(G209:G211)+SUM(K209:K211)+SUM(O209:O211)</f>
        <v>85</v>
      </c>
      <c r="U211" s="69" t="s">
        <v>0</v>
      </c>
      <c r="V211" s="69">
        <f>SUM(E209:E211)+SUM(I209:I211)+SUM(M209:M211)+SUM(Q209:Q211)</f>
        <v>121</v>
      </c>
      <c r="W211" s="68">
        <f>IF(T209="","",T211-V211)</f>
        <v>-36</v>
      </c>
      <c r="X211" s="67"/>
      <c r="Y211" s="66"/>
      <c r="Z211" s="65"/>
    </row>
    <row r="212" spans="1:26">
      <c r="A212" s="51"/>
      <c r="B212" s="64"/>
      <c r="C212" s="46" t="str">
        <f>IF(R201="","",IF(O200="○","×","○"))</f>
        <v>×</v>
      </c>
      <c r="D212" s="45"/>
      <c r="E212" s="44"/>
      <c r="F212" s="43"/>
      <c r="G212" s="46" t="str">
        <f>IF(R205="","",IF(O204="○","×","○"))</f>
        <v>○</v>
      </c>
      <c r="H212" s="45"/>
      <c r="I212" s="44"/>
      <c r="J212" s="43"/>
      <c r="K212" s="46" t="str">
        <f>IF(R209="","",IF(O208="○","×","○"))</f>
        <v>○</v>
      </c>
      <c r="L212" s="45"/>
      <c r="M212" s="44"/>
      <c r="N212" s="43"/>
      <c r="O212" s="49"/>
      <c r="P212" s="48"/>
      <c r="Q212" s="48"/>
      <c r="R212" s="47"/>
      <c r="S212" s="30"/>
      <c r="T212" s="30"/>
      <c r="U212" s="7"/>
      <c r="V212" s="7"/>
      <c r="W212" s="30"/>
      <c r="X212" s="42" t="s">
        <v>42</v>
      </c>
      <c r="Y212" s="41">
        <v>2</v>
      </c>
      <c r="Z212" s="60">
        <f>IF(C212="","",RANK(W215,W203:W215,0))</f>
        <v>2</v>
      </c>
    </row>
    <row r="213" spans="1:26">
      <c r="A213" s="59" t="s">
        <v>49</v>
      </c>
      <c r="B213" s="58"/>
      <c r="C213" s="32">
        <f>IF(Q201="","",Q201)</f>
        <v>10</v>
      </c>
      <c r="D213" s="8" t="str">
        <f>IF(C213="","","-")</f>
        <v>-</v>
      </c>
      <c r="E213" s="31">
        <f>IF(C213="","",O201)</f>
        <v>21</v>
      </c>
      <c r="F213" s="8">
        <f>IF(C213="","",IF(C213&gt;E213,1,0))</f>
        <v>0</v>
      </c>
      <c r="G213" s="32">
        <f>IF(Q205="","",Q205)</f>
        <v>21</v>
      </c>
      <c r="H213" s="8" t="str">
        <f>IF(G213="","","-")</f>
        <v>-</v>
      </c>
      <c r="I213" s="31">
        <f>IF(G213="","",O205)</f>
        <v>4</v>
      </c>
      <c r="J213" s="8">
        <f>IF(G213="","",IF(G213&gt;I213,1,0))</f>
        <v>1</v>
      </c>
      <c r="K213" s="32">
        <f>IF(Q209="","",Q209)</f>
        <v>21</v>
      </c>
      <c r="L213" s="8" t="str">
        <f>IF(K213="","","-")</f>
        <v>-</v>
      </c>
      <c r="M213" s="31">
        <f>IF(K213="","",O209)</f>
        <v>18</v>
      </c>
      <c r="N213" s="8">
        <f>IF(K213="","",IF(K213&gt;M213,1,0))</f>
        <v>1</v>
      </c>
      <c r="O213" s="35"/>
      <c r="P213" s="34"/>
      <c r="Q213" s="34"/>
      <c r="R213" s="33"/>
      <c r="S213" s="30" t="s">
        <v>8</v>
      </c>
      <c r="T213" s="30">
        <f>IF(C212="","",COUNTIF(C212:R212,"○"))</f>
        <v>2</v>
      </c>
      <c r="U213" s="7" t="s">
        <v>0</v>
      </c>
      <c r="V213" s="7">
        <f>IF(T213="","",COUNTIF(C212:R212,"×"))</f>
        <v>1</v>
      </c>
      <c r="W213" s="30"/>
      <c r="X213" s="57"/>
      <c r="Y213" s="28"/>
      <c r="Z213" s="56"/>
    </row>
    <row r="214" spans="1:26">
      <c r="A214" s="59" t="s">
        <v>30</v>
      </c>
      <c r="B214" s="58"/>
      <c r="C214" s="32">
        <f>IF(Q202="","",Q202)</f>
        <v>5</v>
      </c>
      <c r="D214" s="8" t="str">
        <f>IF(C214="","","-")</f>
        <v>-</v>
      </c>
      <c r="E214" s="31">
        <f>IF(C214="","",O202)</f>
        <v>21</v>
      </c>
      <c r="F214" s="8">
        <f>IF(C214="","",IF(C214&gt;E214,1,0))</f>
        <v>0</v>
      </c>
      <c r="G214" s="32">
        <f>IF(Q206="","",Q206)</f>
        <v>21</v>
      </c>
      <c r="H214" s="8" t="str">
        <f>IF(G214="","","-")</f>
        <v>-</v>
      </c>
      <c r="I214" s="31">
        <f>IF(G214="","",O206)</f>
        <v>14</v>
      </c>
      <c r="J214" s="8">
        <f>IF(G214="","",IF(G214&gt;I214,1,0))</f>
        <v>1</v>
      </c>
      <c r="K214" s="32">
        <f>IF(Q210="","",Q210)</f>
        <v>21</v>
      </c>
      <c r="L214" s="8" t="str">
        <f>IF(K214="","","-")</f>
        <v>-</v>
      </c>
      <c r="M214" s="31">
        <f>IF(K214="","",O210)</f>
        <v>14</v>
      </c>
      <c r="N214" s="8">
        <f>IF(K214="","",IF(K214&gt;M214,1,0))</f>
        <v>1</v>
      </c>
      <c r="O214" s="35"/>
      <c r="P214" s="34"/>
      <c r="Q214" s="34"/>
      <c r="R214" s="33"/>
      <c r="S214" s="30" t="s">
        <v>3</v>
      </c>
      <c r="T214" s="30">
        <f>COUNTIF(F213:F215,1)+COUNTIF(J213:J215,1)+COUNTIF(N213:N215,1)+COUNTIF(R213:R215,1)</f>
        <v>4</v>
      </c>
      <c r="U214" s="7" t="s">
        <v>0</v>
      </c>
      <c r="V214" s="7">
        <f>COUNTIF(F213:F215,0)+COUNTIF(J213:J215,0)+COUNTIF(N213:N215,0)+COUNTIF(R213:R215,0)</f>
        <v>2</v>
      </c>
      <c r="W214" s="30"/>
      <c r="X214" s="57"/>
      <c r="Y214" s="28"/>
      <c r="Z214" s="56"/>
    </row>
    <row r="215" spans="1:26" ht="14.25" thickBot="1">
      <c r="A215" s="111"/>
      <c r="B215" s="110"/>
      <c r="C215" s="18" t="str">
        <f>IF(Q203="","",Q203)</f>
        <v/>
      </c>
      <c r="D215" s="16" t="str">
        <f>IF(C215="","","-")</f>
        <v/>
      </c>
      <c r="E215" s="17" t="str">
        <f>IF(C215="","",O203)</f>
        <v/>
      </c>
      <c r="F215" s="16" t="str">
        <f>IF(C215="","",IF(C215&gt;E215,1,0))</f>
        <v/>
      </c>
      <c r="G215" s="18" t="str">
        <f>IF(Q207="","",Q207)</f>
        <v/>
      </c>
      <c r="H215" s="16" t="str">
        <f>IF(G215="","","-")</f>
        <v/>
      </c>
      <c r="I215" s="17" t="str">
        <f>IF(G215="","",O207)</f>
        <v/>
      </c>
      <c r="J215" s="16" t="str">
        <f>IF(G215="","",IF(G215&gt;I215,1,0))</f>
        <v/>
      </c>
      <c r="K215" s="18" t="str">
        <f>IF(Q211="","",Q211)</f>
        <v/>
      </c>
      <c r="L215" s="16" t="str">
        <f>IF(K215="","","-")</f>
        <v/>
      </c>
      <c r="M215" s="17" t="str">
        <f>IF(K215="","",O211)</f>
        <v/>
      </c>
      <c r="N215" s="16" t="str">
        <f>IF(K215="","",IF(K215&gt;M215,1,0))</f>
        <v/>
      </c>
      <c r="O215" s="21"/>
      <c r="P215" s="20"/>
      <c r="Q215" s="20"/>
      <c r="R215" s="19"/>
      <c r="S215" s="14" t="s">
        <v>1</v>
      </c>
      <c r="T215" s="14">
        <f>SUM(C213:C215)+SUM(G213:G215)+SUM(K213:K215)+SUM(O213:O215)</f>
        <v>99</v>
      </c>
      <c r="U215" s="15" t="s">
        <v>0</v>
      </c>
      <c r="V215" s="15">
        <f>SUM(E213:E215)+SUM(I213:I215)+SUM(M213:M215)+SUM(Q213:Q215)</f>
        <v>92</v>
      </c>
      <c r="W215" s="14">
        <f>IF(T213="","",T215-V215)</f>
        <v>7</v>
      </c>
      <c r="X215" s="114"/>
      <c r="Y215" s="12"/>
      <c r="Z215" s="65"/>
    </row>
    <row r="216" spans="1:26" ht="14.25" thickBot="1">
      <c r="X216" s="115"/>
    </row>
    <row r="217" spans="1:26">
      <c r="A217" s="104" t="s">
        <v>48</v>
      </c>
      <c r="B217" s="97"/>
      <c r="C217" s="102" t="str">
        <f>A220</f>
        <v>岡村　翔汰</v>
      </c>
      <c r="D217" s="101"/>
      <c r="E217" s="101"/>
      <c r="F217" s="103"/>
      <c r="G217" s="102" t="str">
        <f>A224</f>
        <v>藤田　輝将</v>
      </c>
      <c r="H217" s="101"/>
      <c r="I217" s="101"/>
      <c r="J217" s="100"/>
      <c r="K217" s="102" t="str">
        <f>A228</f>
        <v>小池　巨起</v>
      </c>
      <c r="L217" s="101"/>
      <c r="M217" s="101"/>
      <c r="N217" s="100"/>
      <c r="O217" s="102" t="str">
        <f>IF(A232="","",A232)</f>
        <v>金尾　陽飛</v>
      </c>
      <c r="P217" s="101"/>
      <c r="Q217" s="101"/>
      <c r="R217" s="100"/>
      <c r="S217" s="99" t="s">
        <v>16</v>
      </c>
      <c r="T217" s="98"/>
      <c r="U217" s="98"/>
      <c r="V217" s="98"/>
      <c r="W217" s="97"/>
      <c r="X217" s="96" t="s">
        <v>15</v>
      </c>
      <c r="Y217" s="95" t="s">
        <v>14</v>
      </c>
      <c r="Z217" s="64" t="s">
        <v>14</v>
      </c>
    </row>
    <row r="218" spans="1:26">
      <c r="A218" s="83"/>
      <c r="B218" s="90"/>
      <c r="C218" s="93" t="str">
        <f>A221</f>
        <v>（永井ＢＣ）</v>
      </c>
      <c r="D218" s="92"/>
      <c r="E218" s="92"/>
      <c r="F218" s="94"/>
      <c r="G218" s="93" t="str">
        <f>A225</f>
        <v>（角野ＪＢＣ）</v>
      </c>
      <c r="H218" s="92"/>
      <c r="I218" s="92"/>
      <c r="J218" s="76"/>
      <c r="K218" s="93" t="str">
        <f>A229</f>
        <v>（Ｊｒスクール）</v>
      </c>
      <c r="L218" s="92"/>
      <c r="M218" s="92"/>
      <c r="N218" s="76"/>
      <c r="O218" s="63" t="str">
        <f>IF(A233="","",A233)</f>
        <v>（フェニックス）</v>
      </c>
      <c r="P218" s="62"/>
      <c r="Q218" s="62"/>
      <c r="R218" s="76"/>
      <c r="S218" s="91"/>
      <c r="T218" s="82"/>
      <c r="U218" s="82"/>
      <c r="V218" s="82"/>
      <c r="W218" s="90"/>
      <c r="X218" s="89"/>
      <c r="Y218" s="66"/>
      <c r="Z218" s="82"/>
    </row>
    <row r="219" spans="1:26">
      <c r="A219" s="51"/>
      <c r="B219" s="64"/>
      <c r="C219" s="49"/>
      <c r="D219" s="48"/>
      <c r="E219" s="48"/>
      <c r="F219" s="47"/>
      <c r="G219" s="46" t="str">
        <f>IF(SUM(J220:J222)&gt;=2,"○","×")</f>
        <v>○</v>
      </c>
      <c r="H219" s="45"/>
      <c r="I219" s="44"/>
      <c r="J219" s="43"/>
      <c r="K219" s="46" t="str">
        <f>IF(SUM(N220:N222)&gt;=2,"○","×")</f>
        <v>○</v>
      </c>
      <c r="L219" s="45"/>
      <c r="M219" s="44"/>
      <c r="N219" s="43"/>
      <c r="O219" s="46" t="str">
        <f>IF(R220="","",IF(SUM(R220:R222)&gt;=2,"○","×"))</f>
        <v>○</v>
      </c>
      <c r="P219" s="45"/>
      <c r="Q219" s="44"/>
      <c r="R219" s="43"/>
      <c r="S219" s="87"/>
      <c r="T219" s="87"/>
      <c r="U219" s="88"/>
      <c r="V219" s="88"/>
      <c r="W219" s="87"/>
      <c r="X219" s="42" t="s">
        <v>47</v>
      </c>
      <c r="Y219" s="41">
        <v>1</v>
      </c>
      <c r="Z219" s="60">
        <f>RANK(W222,W219:W234,0)</f>
        <v>1</v>
      </c>
    </row>
    <row r="220" spans="1:26">
      <c r="A220" s="59" t="s">
        <v>46</v>
      </c>
      <c r="B220" s="58"/>
      <c r="C220" s="35"/>
      <c r="D220" s="34"/>
      <c r="E220" s="34"/>
      <c r="F220" s="33"/>
      <c r="G220" s="32">
        <v>21</v>
      </c>
      <c r="H220" s="8" t="str">
        <f>IF(G220="","","-")</f>
        <v>-</v>
      </c>
      <c r="I220" s="31">
        <v>13</v>
      </c>
      <c r="J220" s="8">
        <f>IF(G220="","",IF(G220&gt;I220,1,0))</f>
        <v>1</v>
      </c>
      <c r="K220" s="32">
        <v>12</v>
      </c>
      <c r="L220" s="8" t="str">
        <f>IF(K220="","","-")</f>
        <v>-</v>
      </c>
      <c r="M220" s="31">
        <v>21</v>
      </c>
      <c r="N220" s="8">
        <f>IF(K220="","",IF(K220&gt;M220,1,0))</f>
        <v>0</v>
      </c>
      <c r="O220" s="32">
        <v>21</v>
      </c>
      <c r="P220" s="86" t="str">
        <f>IF(O220="","","-")</f>
        <v>-</v>
      </c>
      <c r="Q220" s="31">
        <v>8</v>
      </c>
      <c r="R220" s="8">
        <f>IF(O220="","",IF(O220&gt;Q220,1,0))</f>
        <v>1</v>
      </c>
      <c r="S220" s="85" t="s">
        <v>8</v>
      </c>
      <c r="T220" s="85">
        <f>COUNTIF(C219:R219,"○")</f>
        <v>3</v>
      </c>
      <c r="U220" s="84" t="s">
        <v>0</v>
      </c>
      <c r="V220" s="7">
        <f>COUNTIF(C219:R219,"×")</f>
        <v>0</v>
      </c>
      <c r="W220" s="30"/>
      <c r="X220" s="57"/>
      <c r="Y220" s="28"/>
      <c r="Z220" s="56"/>
    </row>
    <row r="221" spans="1:26">
      <c r="A221" s="59" t="s">
        <v>26</v>
      </c>
      <c r="B221" s="58"/>
      <c r="C221" s="35"/>
      <c r="D221" s="34"/>
      <c r="E221" s="34"/>
      <c r="F221" s="33"/>
      <c r="G221" s="32">
        <v>21</v>
      </c>
      <c r="H221" s="8" t="str">
        <f>IF(G221="","","-")</f>
        <v>-</v>
      </c>
      <c r="I221" s="31">
        <v>18</v>
      </c>
      <c r="J221" s="8">
        <f>IF(G221="","",IF(G221&gt;I221,1,0))</f>
        <v>1</v>
      </c>
      <c r="K221" s="32">
        <v>21</v>
      </c>
      <c r="L221" s="8" t="str">
        <f>IF(K221="","","-")</f>
        <v>-</v>
      </c>
      <c r="M221" s="31">
        <v>15</v>
      </c>
      <c r="N221" s="8">
        <f>IF(K221="","",IF(K221&gt;M221,1,0))</f>
        <v>1</v>
      </c>
      <c r="O221" s="32">
        <v>21</v>
      </c>
      <c r="P221" s="86" t="str">
        <f>IF(O221="","","-")</f>
        <v>-</v>
      </c>
      <c r="Q221" s="31">
        <v>7</v>
      </c>
      <c r="R221" s="8">
        <f>IF(O221="","",IF(O221&gt;Q221,1,0))</f>
        <v>1</v>
      </c>
      <c r="S221" s="85" t="s">
        <v>3</v>
      </c>
      <c r="T221" s="85">
        <f>COUNTIF(F220:F222,1)+COUNTIF(J220:J222,1)+COUNTIF(N220:N222,1)+COUNTIF(R220:R222,1)</f>
        <v>6</v>
      </c>
      <c r="U221" s="84" t="s">
        <v>0</v>
      </c>
      <c r="V221" s="7">
        <f>COUNTIF(F220:F222,0)+COUNTIF(J220:J222,0)+COUNTIF(N220:N222,0)+COUNTIF(R220:R222,0)</f>
        <v>1</v>
      </c>
      <c r="W221" s="30"/>
      <c r="X221" s="57"/>
      <c r="Y221" s="28"/>
      <c r="Z221" s="56"/>
    </row>
    <row r="222" spans="1:26">
      <c r="A222" s="83"/>
      <c r="B222" s="82"/>
      <c r="C222" s="81"/>
      <c r="D222" s="80"/>
      <c r="E222" s="80"/>
      <c r="F222" s="79"/>
      <c r="G222" s="75"/>
      <c r="H222" s="72" t="str">
        <f>IF(G222="","","-")</f>
        <v/>
      </c>
      <c r="I222" s="73"/>
      <c r="J222" s="72" t="str">
        <f>IF(G222="","",IF(G222&gt;I222,1,0))</f>
        <v/>
      </c>
      <c r="K222" s="75">
        <v>21</v>
      </c>
      <c r="L222" s="72" t="str">
        <f>IF(K222="","","-")</f>
        <v>-</v>
      </c>
      <c r="M222" s="73">
        <v>13</v>
      </c>
      <c r="N222" s="72">
        <f>IF(K222="","",IF(K222&gt;M222,1,0))</f>
        <v>1</v>
      </c>
      <c r="O222" s="75"/>
      <c r="P222" s="74" t="str">
        <f>IF(O222="","","-")</f>
        <v/>
      </c>
      <c r="Q222" s="73"/>
      <c r="R222" s="72" t="str">
        <f>IF(O222="","",IF(O222&gt;Q222,1,0))</f>
        <v/>
      </c>
      <c r="S222" s="71" t="s">
        <v>1</v>
      </c>
      <c r="T222" s="71">
        <f>SUM(C220:C222)+SUM(G220:G222)+SUM(K220:K222)+SUM(O220:O222)</f>
        <v>138</v>
      </c>
      <c r="U222" s="70" t="s">
        <v>0</v>
      </c>
      <c r="V222" s="69">
        <f>SUM(E220:E222)+SUM(I220:I222)+SUM(M220:M222)+SUM(Q220:Q222)</f>
        <v>95</v>
      </c>
      <c r="W222" s="68">
        <f>T222-V222</f>
        <v>43</v>
      </c>
      <c r="X222" s="67"/>
      <c r="Y222" s="66"/>
      <c r="Z222" s="65"/>
    </row>
    <row r="223" spans="1:26">
      <c r="A223" s="51"/>
      <c r="B223" s="64"/>
      <c r="C223" s="63" t="str">
        <f>IF(G219="○","×","○")</f>
        <v>×</v>
      </c>
      <c r="D223" s="62"/>
      <c r="E223" s="61"/>
      <c r="F223" s="9"/>
      <c r="G223" s="35"/>
      <c r="H223" s="34"/>
      <c r="I223" s="34"/>
      <c r="J223" s="33"/>
      <c r="K223" s="63" t="str">
        <f>IF(SUM(N224:N226)&gt;=2,"○","×")</f>
        <v>×</v>
      </c>
      <c r="L223" s="62"/>
      <c r="M223" s="61"/>
      <c r="N223" s="9"/>
      <c r="O223" s="63" t="str">
        <f>IF(R224="","",IF(SUM(R224:R226)&gt;=2,"○","×"))</f>
        <v>×</v>
      </c>
      <c r="P223" s="62"/>
      <c r="Q223" s="61"/>
      <c r="R223" s="9"/>
      <c r="S223" s="30"/>
      <c r="T223" s="30"/>
      <c r="U223" s="7"/>
      <c r="V223" s="7"/>
      <c r="W223" s="30"/>
      <c r="X223" s="42" t="s">
        <v>45</v>
      </c>
      <c r="Y223" s="41">
        <v>4</v>
      </c>
      <c r="Z223" s="60">
        <f>RANK(W226,W222:W234,0)</f>
        <v>3</v>
      </c>
    </row>
    <row r="224" spans="1:26">
      <c r="A224" s="59" t="s">
        <v>44</v>
      </c>
      <c r="B224" s="58"/>
      <c r="C224" s="32">
        <f>I220</f>
        <v>13</v>
      </c>
      <c r="D224" s="8" t="str">
        <f>IF(C224="","","-")</f>
        <v>-</v>
      </c>
      <c r="E224" s="31">
        <f>G220</f>
        <v>21</v>
      </c>
      <c r="F224" s="8">
        <f>IF(C224="","",IF(C224&gt;E224,1,0))</f>
        <v>0</v>
      </c>
      <c r="G224" s="35"/>
      <c r="H224" s="34"/>
      <c r="I224" s="34"/>
      <c r="J224" s="33"/>
      <c r="K224" s="32">
        <v>10</v>
      </c>
      <c r="L224" s="8" t="str">
        <f>IF(K224="","","-")</f>
        <v>-</v>
      </c>
      <c r="M224" s="31">
        <v>21</v>
      </c>
      <c r="N224" s="8">
        <f>IF(K224="","",IF(K224&gt;M224,1,0))</f>
        <v>0</v>
      </c>
      <c r="O224" s="32">
        <v>16</v>
      </c>
      <c r="P224" s="8" t="str">
        <f>IF(O224="","","-")</f>
        <v>-</v>
      </c>
      <c r="Q224" s="31">
        <v>21</v>
      </c>
      <c r="R224" s="8">
        <f>IF(O224="","",IF(O224&gt;Q224,1,0))</f>
        <v>0</v>
      </c>
      <c r="S224" s="30" t="s">
        <v>8</v>
      </c>
      <c r="T224" s="30">
        <f>COUNTIF(C223:R223,"○")</f>
        <v>0</v>
      </c>
      <c r="U224" s="7" t="s">
        <v>0</v>
      </c>
      <c r="V224" s="7">
        <f>COUNTIF(C223:R223,"×")</f>
        <v>3</v>
      </c>
      <c r="W224" s="30"/>
      <c r="X224" s="57"/>
      <c r="Y224" s="28"/>
      <c r="Z224" s="56"/>
    </row>
    <row r="225" spans="1:26">
      <c r="A225" s="59" t="s">
        <v>43</v>
      </c>
      <c r="B225" s="58"/>
      <c r="C225" s="32">
        <f>I221</f>
        <v>18</v>
      </c>
      <c r="D225" s="8" t="str">
        <f>IF(C225="","","-")</f>
        <v>-</v>
      </c>
      <c r="E225" s="31">
        <f>G221</f>
        <v>21</v>
      </c>
      <c r="F225" s="8">
        <f>IF(C225="","",IF(C225&gt;E225,1,0))</f>
        <v>0</v>
      </c>
      <c r="G225" s="35"/>
      <c r="H225" s="34"/>
      <c r="I225" s="34"/>
      <c r="J225" s="33"/>
      <c r="K225" s="32">
        <v>15</v>
      </c>
      <c r="L225" s="8" t="str">
        <f>IF(K225="","","-")</f>
        <v>-</v>
      </c>
      <c r="M225" s="31">
        <v>21</v>
      </c>
      <c r="N225" s="8">
        <f>IF(K225="","",IF(K225&gt;M225,1,0))</f>
        <v>0</v>
      </c>
      <c r="O225" s="32">
        <v>21</v>
      </c>
      <c r="P225" s="8" t="str">
        <f>IF(O225="","","-")</f>
        <v>-</v>
      </c>
      <c r="Q225" s="31">
        <v>17</v>
      </c>
      <c r="R225" s="8">
        <f>IF(O225="","",IF(O225&gt;Q225,1,0))</f>
        <v>1</v>
      </c>
      <c r="S225" s="30" t="s">
        <v>3</v>
      </c>
      <c r="T225" s="30">
        <f>COUNTIF(F224:F226,1)+COUNTIF(J224:J226,1)+COUNTIF(N224:N226,1)+COUNTIF(R224:R226,1)</f>
        <v>1</v>
      </c>
      <c r="U225" s="7" t="s">
        <v>0</v>
      </c>
      <c r="V225" s="7">
        <f>COUNTIF(F224:F226,0)+COUNTIF(J224:J226,0)+COUNTIF(N224:N226,0)+COUNTIF(R224:R226,0)</f>
        <v>6</v>
      </c>
      <c r="W225" s="30"/>
      <c r="X225" s="57"/>
      <c r="Y225" s="28"/>
      <c r="Z225" s="56"/>
    </row>
    <row r="226" spans="1:26">
      <c r="A226" s="83"/>
      <c r="B226" s="82"/>
      <c r="C226" s="75" t="str">
        <f>IF(I222="","",I222)</f>
        <v/>
      </c>
      <c r="D226" s="72" t="str">
        <f>IF(C226="","","-")</f>
        <v/>
      </c>
      <c r="E226" s="73" t="str">
        <f>IF(G222="","",G222)</f>
        <v/>
      </c>
      <c r="F226" s="8" t="str">
        <f>IF(C226="","",IF(C226&gt;E226,1,0))</f>
        <v/>
      </c>
      <c r="G226" s="81"/>
      <c r="H226" s="80"/>
      <c r="I226" s="80"/>
      <c r="J226" s="79"/>
      <c r="K226" s="75"/>
      <c r="L226" s="8" t="str">
        <f>IF(K226="","","-")</f>
        <v/>
      </c>
      <c r="M226" s="73"/>
      <c r="N226" s="8" t="str">
        <f>IF(K226="","",IF(K226&gt;M226,1,0))</f>
        <v/>
      </c>
      <c r="O226" s="75">
        <v>18</v>
      </c>
      <c r="P226" s="72" t="str">
        <f>IF(O226="","","-")</f>
        <v>-</v>
      </c>
      <c r="Q226" s="73">
        <v>21</v>
      </c>
      <c r="R226" s="8">
        <f>IF(O226="","",IF(O226&gt;Q226,1,0))</f>
        <v>0</v>
      </c>
      <c r="S226" s="68" t="s">
        <v>1</v>
      </c>
      <c r="T226" s="68">
        <f>SUM(C224:C226)+SUM(G224:G226)+SUM(K224:K226)+SUM(O224:O226)</f>
        <v>111</v>
      </c>
      <c r="U226" s="69" t="s">
        <v>0</v>
      </c>
      <c r="V226" s="69">
        <f>SUM(E224:E226)+SUM(I224:I226)+SUM(M224:M226)+SUM(Q224:Q226)</f>
        <v>143</v>
      </c>
      <c r="W226" s="68">
        <f>T226-V226</f>
        <v>-32</v>
      </c>
      <c r="X226" s="67"/>
      <c r="Y226" s="66"/>
      <c r="Z226" s="65"/>
    </row>
    <row r="227" spans="1:26">
      <c r="A227" s="51"/>
      <c r="B227" s="64"/>
      <c r="C227" s="46" t="str">
        <f>IF(A228="","",IF(K219="○","×","○"))</f>
        <v>×</v>
      </c>
      <c r="D227" s="45"/>
      <c r="E227" s="44"/>
      <c r="F227" s="43"/>
      <c r="G227" s="46" t="str">
        <f>IF(A228="","",IF(K223="○","×","○"))</f>
        <v>○</v>
      </c>
      <c r="H227" s="45"/>
      <c r="I227" s="44"/>
      <c r="J227" s="43"/>
      <c r="K227" s="49"/>
      <c r="L227" s="48"/>
      <c r="M227" s="48"/>
      <c r="N227" s="47"/>
      <c r="O227" s="46" t="str">
        <f>IF(R228="","",IF(SUM(R228:R230)&gt;=2,"○","×"))</f>
        <v>○</v>
      </c>
      <c r="P227" s="45"/>
      <c r="Q227" s="44"/>
      <c r="R227" s="43"/>
      <c r="S227" s="30"/>
      <c r="T227" s="30"/>
      <c r="U227" s="7"/>
      <c r="V227" s="7"/>
      <c r="W227" s="30"/>
      <c r="X227" s="42" t="s">
        <v>42</v>
      </c>
      <c r="Y227" s="41">
        <v>2</v>
      </c>
      <c r="Z227" s="60">
        <f>IF(C227="","",RANK(W230,W222:W234,0))</f>
        <v>2</v>
      </c>
    </row>
    <row r="228" spans="1:26">
      <c r="A228" s="59" t="s">
        <v>41</v>
      </c>
      <c r="B228" s="58"/>
      <c r="C228" s="32">
        <f>IF(A228="","",M220)</f>
        <v>21</v>
      </c>
      <c r="D228" s="8" t="str">
        <f>IF(C228="","","-")</f>
        <v>-</v>
      </c>
      <c r="E228" s="31">
        <f>IF(C228="","",K220)</f>
        <v>12</v>
      </c>
      <c r="F228" s="8">
        <f>IF(C228="","",IF(C228&gt;E228,1,0))</f>
        <v>1</v>
      </c>
      <c r="G228" s="32">
        <f>IF(A228="","",M224)</f>
        <v>21</v>
      </c>
      <c r="H228" s="8" t="str">
        <f>IF(G228="","","-")</f>
        <v>-</v>
      </c>
      <c r="I228" s="31">
        <f>IF(A228="","",K224)</f>
        <v>10</v>
      </c>
      <c r="J228" s="8">
        <f>IF(G228="","",IF(G228&gt;I228,1,0))</f>
        <v>1</v>
      </c>
      <c r="K228" s="35"/>
      <c r="L228" s="34"/>
      <c r="M228" s="34"/>
      <c r="N228" s="33"/>
      <c r="O228" s="32">
        <v>21</v>
      </c>
      <c r="P228" s="8" t="str">
        <f>IF(O228="","","-")</f>
        <v>-</v>
      </c>
      <c r="Q228" s="31">
        <v>9</v>
      </c>
      <c r="R228" s="8">
        <f>IF(O228="","",IF(O228&gt;Q228,1,0))</f>
        <v>1</v>
      </c>
      <c r="S228" s="30" t="s">
        <v>8</v>
      </c>
      <c r="T228" s="30">
        <f>IF(A228="","",COUNTIF(C227:R227,"○"))</f>
        <v>2</v>
      </c>
      <c r="U228" s="7" t="s">
        <v>0</v>
      </c>
      <c r="V228" s="7">
        <f>COUNTIF(C227:R227,"×")</f>
        <v>1</v>
      </c>
      <c r="W228" s="30"/>
      <c r="X228" s="57"/>
      <c r="Y228" s="28"/>
      <c r="Z228" s="56"/>
    </row>
    <row r="229" spans="1:26">
      <c r="A229" s="59" t="s">
        <v>18</v>
      </c>
      <c r="B229" s="58"/>
      <c r="C229" s="32">
        <f>IF(A228="","",M221)</f>
        <v>15</v>
      </c>
      <c r="D229" s="8" t="str">
        <f>IF(C229="","","-")</f>
        <v>-</v>
      </c>
      <c r="E229" s="31">
        <f>IF(C229="","",K221)</f>
        <v>21</v>
      </c>
      <c r="F229" s="8">
        <f>IF(C229="","",IF(C229&gt;E229,1,0))</f>
        <v>0</v>
      </c>
      <c r="G229" s="32">
        <f>IF(A228="","",M225)</f>
        <v>21</v>
      </c>
      <c r="H229" s="8" t="str">
        <f>IF(G229="","","-")</f>
        <v>-</v>
      </c>
      <c r="I229" s="31">
        <f>IF(A228="","",K225)</f>
        <v>15</v>
      </c>
      <c r="J229" s="8">
        <f>IF(G229="","",IF(G229&gt;I229,1,0))</f>
        <v>1</v>
      </c>
      <c r="K229" s="35"/>
      <c r="L229" s="34"/>
      <c r="M229" s="34"/>
      <c r="N229" s="33"/>
      <c r="O229" s="32">
        <v>21</v>
      </c>
      <c r="P229" s="8" t="str">
        <f>IF(O229="","","-")</f>
        <v>-</v>
      </c>
      <c r="Q229" s="31">
        <v>19</v>
      </c>
      <c r="R229" s="8">
        <f>IF(O229="","",IF(O229&gt;Q229,1,0))</f>
        <v>1</v>
      </c>
      <c r="S229" s="30" t="s">
        <v>3</v>
      </c>
      <c r="T229" s="30">
        <f>COUNTIF(F228:F230,1)+COUNTIF(J228:J230,1)+COUNTIF(N228:N230,1)+COUNTIF(R228:R230,1)</f>
        <v>5</v>
      </c>
      <c r="U229" s="7" t="s">
        <v>0</v>
      </c>
      <c r="V229" s="7">
        <f>COUNTIF(F228:F230,0)+COUNTIF(J228:J230,0)+COUNTIF(N228:N230,0)+COUNTIF(R228:R230,0)</f>
        <v>2</v>
      </c>
      <c r="W229" s="30"/>
      <c r="X229" s="57"/>
      <c r="Y229" s="28"/>
      <c r="Z229" s="56"/>
    </row>
    <row r="230" spans="1:26">
      <c r="A230" s="83"/>
      <c r="B230" s="82"/>
      <c r="C230" s="75">
        <f>IF(M222="","",M222)</f>
        <v>13</v>
      </c>
      <c r="D230" s="72" t="str">
        <f>IF(C230="","","-")</f>
        <v>-</v>
      </c>
      <c r="E230" s="73">
        <f>IF(K222="","",K222)</f>
        <v>21</v>
      </c>
      <c r="F230" s="8">
        <f>IF(C230="","",IF(C230&gt;E230,1,0))</f>
        <v>0</v>
      </c>
      <c r="G230" s="32" t="str">
        <f>IF(M226="","",M226)</f>
        <v/>
      </c>
      <c r="H230" s="72" t="str">
        <f>IF(G230="","","-")</f>
        <v/>
      </c>
      <c r="I230" s="31" t="str">
        <f>IF(K226="","",K226)</f>
        <v/>
      </c>
      <c r="J230" s="8" t="str">
        <f>IF(G230="","",IF(G230&gt;I230,1,0))</f>
        <v/>
      </c>
      <c r="K230" s="81"/>
      <c r="L230" s="80"/>
      <c r="M230" s="80"/>
      <c r="N230" s="79"/>
      <c r="O230" s="75"/>
      <c r="P230" s="8" t="str">
        <f>IF(O230="","","-")</f>
        <v/>
      </c>
      <c r="Q230" s="73"/>
      <c r="R230" s="8" t="str">
        <f>IF(O230="","",IF(O230&gt;Q230,1,0))</f>
        <v/>
      </c>
      <c r="S230" s="68" t="s">
        <v>1</v>
      </c>
      <c r="T230" s="68">
        <f>SUM(C228:C230)+SUM(G228:G230)+SUM(K228:K230)+SUM(O228:O230)</f>
        <v>133</v>
      </c>
      <c r="U230" s="69" t="s">
        <v>0</v>
      </c>
      <c r="V230" s="69">
        <f>SUM(E228:E230)+SUM(I228:I230)+SUM(M228:M230)+SUM(Q228:Q230)</f>
        <v>107</v>
      </c>
      <c r="W230" s="68">
        <f>IF(T228="","",T230-V230)</f>
        <v>26</v>
      </c>
      <c r="X230" s="67"/>
      <c r="Y230" s="66"/>
      <c r="Z230" s="65"/>
    </row>
    <row r="231" spans="1:26">
      <c r="A231" s="51"/>
      <c r="B231" s="64"/>
      <c r="C231" s="46" t="str">
        <f>IF(R220="","",IF(O219="○","×","○"))</f>
        <v>×</v>
      </c>
      <c r="D231" s="45"/>
      <c r="E231" s="44"/>
      <c r="F231" s="43"/>
      <c r="G231" s="46" t="str">
        <f>IF(R224="","",IF(O223="○","×","○"))</f>
        <v>○</v>
      </c>
      <c r="H231" s="45"/>
      <c r="I231" s="44"/>
      <c r="J231" s="43"/>
      <c r="K231" s="46" t="str">
        <f>IF(R228="","",IF(O227="○","×","○"))</f>
        <v>×</v>
      </c>
      <c r="L231" s="45"/>
      <c r="M231" s="44"/>
      <c r="N231" s="43"/>
      <c r="O231" s="49"/>
      <c r="P231" s="48"/>
      <c r="Q231" s="48"/>
      <c r="R231" s="47"/>
      <c r="S231" s="30"/>
      <c r="T231" s="30"/>
      <c r="U231" s="7"/>
      <c r="V231" s="7"/>
      <c r="W231" s="30"/>
      <c r="X231" s="42" t="s">
        <v>40</v>
      </c>
      <c r="Y231" s="41">
        <v>3</v>
      </c>
      <c r="Z231" s="60">
        <f>IF(C231="","",RANK(W234,W222:W234,0))</f>
        <v>4</v>
      </c>
    </row>
    <row r="232" spans="1:26">
      <c r="A232" s="59" t="s">
        <v>39</v>
      </c>
      <c r="B232" s="58"/>
      <c r="C232" s="32">
        <f>IF(Q220="","",Q220)</f>
        <v>8</v>
      </c>
      <c r="D232" s="8" t="str">
        <f>IF(C232="","","-")</f>
        <v>-</v>
      </c>
      <c r="E232" s="31">
        <f>IF(C232="","",O220)</f>
        <v>21</v>
      </c>
      <c r="F232" s="8">
        <f>IF(C232="","",IF(C232&gt;E232,1,0))</f>
        <v>0</v>
      </c>
      <c r="G232" s="32">
        <f>IF(Q224="","",Q224)</f>
        <v>21</v>
      </c>
      <c r="H232" s="8" t="str">
        <f>IF(G232="","","-")</f>
        <v>-</v>
      </c>
      <c r="I232" s="31">
        <f>IF(G232="","",O224)</f>
        <v>16</v>
      </c>
      <c r="J232" s="8">
        <f>IF(G232="","",IF(G232&gt;I232,1,0))</f>
        <v>1</v>
      </c>
      <c r="K232" s="32">
        <f>IF(Q228="","",Q228)</f>
        <v>9</v>
      </c>
      <c r="L232" s="8" t="str">
        <f>IF(K232="","","-")</f>
        <v>-</v>
      </c>
      <c r="M232" s="31">
        <f>IF(K232="","",O228)</f>
        <v>21</v>
      </c>
      <c r="N232" s="8">
        <f>IF(K232="","",IF(K232&gt;M232,1,0))</f>
        <v>0</v>
      </c>
      <c r="O232" s="35"/>
      <c r="P232" s="34"/>
      <c r="Q232" s="34"/>
      <c r="R232" s="33"/>
      <c r="S232" s="30" t="s">
        <v>8</v>
      </c>
      <c r="T232" s="30">
        <f>IF(C231="","",COUNTIF(C231:R231,"○"))</f>
        <v>1</v>
      </c>
      <c r="U232" s="7" t="s">
        <v>0</v>
      </c>
      <c r="V232" s="7">
        <f>IF(T232="","",COUNTIF(C231:R231,"×"))</f>
        <v>2</v>
      </c>
      <c r="W232" s="30"/>
      <c r="X232" s="57"/>
      <c r="Y232" s="28"/>
      <c r="Z232" s="56"/>
    </row>
    <row r="233" spans="1:26">
      <c r="A233" s="59" t="s">
        <v>38</v>
      </c>
      <c r="B233" s="58"/>
      <c r="C233" s="32">
        <f>IF(Q221="","",Q221)</f>
        <v>7</v>
      </c>
      <c r="D233" s="8" t="str">
        <f>IF(C233="","","-")</f>
        <v>-</v>
      </c>
      <c r="E233" s="31">
        <f>IF(C233="","",O221)</f>
        <v>21</v>
      </c>
      <c r="F233" s="8">
        <f>IF(C233="","",IF(C233&gt;E233,1,0))</f>
        <v>0</v>
      </c>
      <c r="G233" s="32">
        <f>IF(Q225="","",Q225)</f>
        <v>17</v>
      </c>
      <c r="H233" s="8" t="str">
        <f>IF(G233="","","-")</f>
        <v>-</v>
      </c>
      <c r="I233" s="31">
        <f>IF(G233="","",O225)</f>
        <v>21</v>
      </c>
      <c r="J233" s="8">
        <f>IF(G233="","",IF(G233&gt;I233,1,0))</f>
        <v>0</v>
      </c>
      <c r="K233" s="32">
        <f>IF(Q229="","",Q229)</f>
        <v>19</v>
      </c>
      <c r="L233" s="8" t="str">
        <f>IF(K233="","","-")</f>
        <v>-</v>
      </c>
      <c r="M233" s="31">
        <f>IF(K233="","",O229)</f>
        <v>21</v>
      </c>
      <c r="N233" s="8">
        <f>IF(K233="","",IF(K233&gt;M233,1,0))</f>
        <v>0</v>
      </c>
      <c r="O233" s="35"/>
      <c r="P233" s="34"/>
      <c r="Q233" s="34"/>
      <c r="R233" s="33"/>
      <c r="S233" s="30" t="s">
        <v>3</v>
      </c>
      <c r="T233" s="30">
        <f>COUNTIF(F232:F234,1)+COUNTIF(J232:J234,1)+COUNTIF(N232:N234,1)+COUNTIF(R232:R234,1)</f>
        <v>2</v>
      </c>
      <c r="U233" s="7" t="s">
        <v>0</v>
      </c>
      <c r="V233" s="7">
        <f>COUNTIF(F232:F234,0)+COUNTIF(J232:J234,0)+COUNTIF(N232:N234,0)+COUNTIF(R232:R234,0)</f>
        <v>5</v>
      </c>
      <c r="W233" s="30"/>
      <c r="X233" s="57"/>
      <c r="Y233" s="28"/>
      <c r="Z233" s="56"/>
    </row>
    <row r="234" spans="1:26" ht="14.25" thickBot="1">
      <c r="A234" s="111"/>
      <c r="B234" s="110"/>
      <c r="C234" s="18" t="str">
        <f>IF(Q222="","",Q222)</f>
        <v/>
      </c>
      <c r="D234" s="16" t="str">
        <f>IF(C234="","","-")</f>
        <v/>
      </c>
      <c r="E234" s="17" t="str">
        <f>IF(C234="","",O222)</f>
        <v/>
      </c>
      <c r="F234" s="16" t="str">
        <f>IF(C234="","",IF(C234&gt;E234,1,0))</f>
        <v/>
      </c>
      <c r="G234" s="18">
        <f>IF(Q226="","",Q226)</f>
        <v>21</v>
      </c>
      <c r="H234" s="16" t="str">
        <f>IF(G234="","","-")</f>
        <v>-</v>
      </c>
      <c r="I234" s="17">
        <f>IF(G234="","",O226)</f>
        <v>18</v>
      </c>
      <c r="J234" s="16">
        <f>IF(G234="","",IF(G234&gt;I234,1,0))</f>
        <v>1</v>
      </c>
      <c r="K234" s="18" t="str">
        <f>IF(Q230="","",Q230)</f>
        <v/>
      </c>
      <c r="L234" s="16" t="str">
        <f>IF(K234="","","-")</f>
        <v/>
      </c>
      <c r="M234" s="17" t="str">
        <f>IF(K234="","",O230)</f>
        <v/>
      </c>
      <c r="N234" s="16" t="str">
        <f>IF(K234="","",IF(K234&gt;M234,1,0))</f>
        <v/>
      </c>
      <c r="O234" s="21"/>
      <c r="P234" s="20"/>
      <c r="Q234" s="20"/>
      <c r="R234" s="19"/>
      <c r="S234" s="14" t="s">
        <v>1</v>
      </c>
      <c r="T234" s="14">
        <f>SUM(C232:C234)+SUM(G232:G234)+SUM(K232:K234)+SUM(O232:O234)</f>
        <v>102</v>
      </c>
      <c r="U234" s="15" t="s">
        <v>0</v>
      </c>
      <c r="V234" s="15">
        <f>SUM(E232:E234)+SUM(I232:I234)+SUM(M232:M234)+SUM(Q232:Q234)</f>
        <v>139</v>
      </c>
      <c r="W234" s="14">
        <f>IF(T232="","",T234-V234)</f>
        <v>-37</v>
      </c>
      <c r="X234" s="114"/>
      <c r="Y234" s="12"/>
      <c r="Z234" s="65"/>
    </row>
    <row r="237" spans="1:26">
      <c r="A237" s="113" t="s">
        <v>37</v>
      </c>
      <c r="B237" s="113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</row>
    <row r="238" spans="1:26">
      <c r="A238" s="113"/>
      <c r="B238" s="113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</row>
    <row r="239" spans="1:26" ht="14.25" thickBot="1">
      <c r="A239" s="7"/>
      <c r="B239" s="7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7"/>
      <c r="T239" s="7"/>
      <c r="U239" s="7"/>
      <c r="V239" s="7"/>
      <c r="W239" s="7"/>
      <c r="X239" s="7"/>
      <c r="Y239" s="7"/>
      <c r="Z239" s="69"/>
    </row>
    <row r="240" spans="1:26">
      <c r="A240" s="104" t="s">
        <v>24</v>
      </c>
      <c r="B240" s="97"/>
      <c r="C240" s="102" t="str">
        <f>A243</f>
        <v>石丸　優人</v>
      </c>
      <c r="D240" s="101"/>
      <c r="E240" s="101"/>
      <c r="F240" s="103"/>
      <c r="G240" s="102" t="str">
        <f>A247</f>
        <v>秋久　昻聖</v>
      </c>
      <c r="H240" s="101"/>
      <c r="I240" s="101"/>
      <c r="J240" s="100"/>
      <c r="K240" s="102" t="str">
        <f>A251</f>
        <v>後藤　大智</v>
      </c>
      <c r="L240" s="101"/>
      <c r="M240" s="101"/>
      <c r="N240" s="100"/>
      <c r="O240" s="102" t="e">
        <f>IF(#REF!="","",#REF!)</f>
        <v>#REF!</v>
      </c>
      <c r="P240" s="101"/>
      <c r="Q240" s="101"/>
      <c r="R240" s="100"/>
      <c r="S240" s="99" t="s">
        <v>16</v>
      </c>
      <c r="T240" s="98"/>
      <c r="U240" s="98"/>
      <c r="V240" s="98"/>
      <c r="W240" s="97"/>
      <c r="X240" s="96" t="s">
        <v>15</v>
      </c>
      <c r="Y240" s="95" t="s">
        <v>14</v>
      </c>
      <c r="Z240" s="64" t="s">
        <v>14</v>
      </c>
    </row>
    <row r="241" spans="1:26">
      <c r="A241" s="83"/>
      <c r="B241" s="90"/>
      <c r="C241" s="93" t="str">
        <f>A244</f>
        <v>（東雲ＢＳＳ）</v>
      </c>
      <c r="D241" s="92"/>
      <c r="E241" s="92"/>
      <c r="F241" s="94"/>
      <c r="G241" s="93" t="str">
        <f>A248</f>
        <v>（ミッキーズ）</v>
      </c>
      <c r="H241" s="92"/>
      <c r="I241" s="92"/>
      <c r="J241" s="76"/>
      <c r="K241" s="93" t="str">
        <f>A252</f>
        <v>（北島Ｂａｍｂｉ）</v>
      </c>
      <c r="L241" s="92"/>
      <c r="M241" s="92"/>
      <c r="N241" s="76"/>
      <c r="O241" s="63" t="e">
        <f>IF(#REF!="","",#REF!)</f>
        <v>#REF!</v>
      </c>
      <c r="P241" s="62"/>
      <c r="Q241" s="62"/>
      <c r="R241" s="76"/>
      <c r="S241" s="91"/>
      <c r="T241" s="82"/>
      <c r="U241" s="82"/>
      <c r="V241" s="82"/>
      <c r="W241" s="90"/>
      <c r="X241" s="89"/>
      <c r="Y241" s="66"/>
      <c r="Z241" s="82"/>
    </row>
    <row r="242" spans="1:26">
      <c r="A242" s="51"/>
      <c r="B242" s="64"/>
      <c r="C242" s="49"/>
      <c r="D242" s="48"/>
      <c r="E242" s="48"/>
      <c r="F242" s="47"/>
      <c r="G242" s="46" t="str">
        <f>IF(SUM(J243:J245)&gt;=2,"○","×")</f>
        <v>○</v>
      </c>
      <c r="H242" s="45"/>
      <c r="I242" s="44"/>
      <c r="J242" s="43"/>
      <c r="K242" s="46" t="str">
        <f>IF(SUM(N243:N245)&gt;=2,"○","×")</f>
        <v>○</v>
      </c>
      <c r="L242" s="45"/>
      <c r="M242" s="44"/>
      <c r="N242" s="43"/>
      <c r="O242" s="46" t="str">
        <f>IF(R243="","",IF(SUM(R243:R245)&gt;=2,"○","×"))</f>
        <v/>
      </c>
      <c r="P242" s="45"/>
      <c r="Q242" s="44"/>
      <c r="R242" s="43"/>
      <c r="S242" s="87"/>
      <c r="T242" s="87"/>
      <c r="U242" s="88"/>
      <c r="V242" s="88"/>
      <c r="W242" s="87"/>
      <c r="X242" s="42" t="s">
        <v>13</v>
      </c>
      <c r="Y242" s="41">
        <v>1</v>
      </c>
      <c r="Z242" s="60">
        <f>RANK(W245,W242:W253,0)</f>
        <v>1</v>
      </c>
    </row>
    <row r="243" spans="1:26">
      <c r="A243" s="59" t="s">
        <v>36</v>
      </c>
      <c r="B243" s="58"/>
      <c r="C243" s="35"/>
      <c r="D243" s="34"/>
      <c r="E243" s="34"/>
      <c r="F243" s="33"/>
      <c r="G243" s="37">
        <v>21</v>
      </c>
      <c r="H243" s="9" t="str">
        <f>IF(G243="","","-")</f>
        <v>-</v>
      </c>
      <c r="I243" s="36">
        <v>2</v>
      </c>
      <c r="J243" s="9">
        <f>IF(G243="","",IF(G243&gt;I243,1,0))</f>
        <v>1</v>
      </c>
      <c r="K243" s="37">
        <v>21</v>
      </c>
      <c r="L243" s="9" t="str">
        <f>IF(K243="","","-")</f>
        <v>-</v>
      </c>
      <c r="M243" s="36">
        <v>9</v>
      </c>
      <c r="N243" s="9">
        <f>IF(K243="","",IF(K243&gt;M243,1,0))</f>
        <v>1</v>
      </c>
      <c r="O243" s="32"/>
      <c r="P243" s="86" t="str">
        <f>IF(O243="","","-")</f>
        <v/>
      </c>
      <c r="Q243" s="31"/>
      <c r="R243" s="8" t="str">
        <f>IF(O243="","",IF(O243&gt;Q243,1,0))</f>
        <v/>
      </c>
      <c r="S243" s="85" t="s">
        <v>8</v>
      </c>
      <c r="T243" s="85">
        <f>COUNTIF(C242:R242,"○")</f>
        <v>2</v>
      </c>
      <c r="U243" s="84" t="s">
        <v>0</v>
      </c>
      <c r="V243" s="7">
        <f>COUNTIF(C242:R242,"×")</f>
        <v>0</v>
      </c>
      <c r="W243" s="30"/>
      <c r="X243" s="57"/>
      <c r="Y243" s="28"/>
      <c r="Z243" s="56"/>
    </row>
    <row r="244" spans="1:26">
      <c r="A244" s="59" t="s">
        <v>11</v>
      </c>
      <c r="B244" s="58"/>
      <c r="C244" s="35"/>
      <c r="D244" s="34"/>
      <c r="E244" s="34"/>
      <c r="F244" s="33"/>
      <c r="G244" s="37">
        <v>21</v>
      </c>
      <c r="H244" s="9" t="str">
        <f>IF(G244="","","-")</f>
        <v>-</v>
      </c>
      <c r="I244" s="36">
        <v>3</v>
      </c>
      <c r="J244" s="9">
        <f>IF(G244="","",IF(G244&gt;I244,1,0))</f>
        <v>1</v>
      </c>
      <c r="K244" s="37">
        <v>21</v>
      </c>
      <c r="L244" s="9" t="str">
        <f>IF(K244="","","-")</f>
        <v>-</v>
      </c>
      <c r="M244" s="36">
        <v>3</v>
      </c>
      <c r="N244" s="9">
        <f>IF(K244="","",IF(K244&gt;M244,1,0))</f>
        <v>1</v>
      </c>
      <c r="O244" s="32"/>
      <c r="P244" s="86" t="str">
        <f>IF(O244="","","-")</f>
        <v/>
      </c>
      <c r="Q244" s="31"/>
      <c r="R244" s="8" t="str">
        <f>IF(O244="","",IF(O244&gt;Q244,1,0))</f>
        <v/>
      </c>
      <c r="S244" s="85" t="s">
        <v>3</v>
      </c>
      <c r="T244" s="85">
        <f>COUNTIF(F243:F245,1)+COUNTIF(J243:J245,1)+COUNTIF(N243:N245,1)+COUNTIF(R243:R245,1)</f>
        <v>4</v>
      </c>
      <c r="U244" s="84" t="s">
        <v>0</v>
      </c>
      <c r="V244" s="7">
        <f>COUNTIF(F243:F245,0)+COUNTIF(J243:J245,0)+COUNTIF(N243:N245,0)+COUNTIF(R243:R245,0)</f>
        <v>0</v>
      </c>
      <c r="W244" s="30"/>
      <c r="X244" s="57"/>
      <c r="Y244" s="28"/>
      <c r="Z244" s="56"/>
    </row>
    <row r="245" spans="1:26">
      <c r="A245" s="83"/>
      <c r="B245" s="82"/>
      <c r="C245" s="81"/>
      <c r="D245" s="80"/>
      <c r="E245" s="80"/>
      <c r="F245" s="79"/>
      <c r="G245" s="78"/>
      <c r="H245" s="76" t="str">
        <f>IF(G245="","","-")</f>
        <v/>
      </c>
      <c r="I245" s="77"/>
      <c r="J245" s="76" t="str">
        <f>IF(G245="","",IF(G245&gt;I245,1,0))</f>
        <v/>
      </c>
      <c r="K245" s="78"/>
      <c r="L245" s="76" t="str">
        <f>IF(K245="","","-")</f>
        <v/>
      </c>
      <c r="M245" s="77"/>
      <c r="N245" s="76" t="str">
        <f>IF(K245="","",IF(K245&gt;M245,1,0))</f>
        <v/>
      </c>
      <c r="O245" s="75"/>
      <c r="P245" s="74" t="str">
        <f>IF(O245="","","-")</f>
        <v/>
      </c>
      <c r="Q245" s="73"/>
      <c r="R245" s="72" t="str">
        <f>IF(O245="","",IF(O245&gt;Q245,1,0))</f>
        <v/>
      </c>
      <c r="S245" s="71" t="s">
        <v>1</v>
      </c>
      <c r="T245" s="71">
        <f>SUM(C243:C245)+SUM(G243:G245)+SUM(K243:K245)+SUM(O243:O245)</f>
        <v>84</v>
      </c>
      <c r="U245" s="70" t="s">
        <v>0</v>
      </c>
      <c r="V245" s="69">
        <f>SUM(E243:E245)+SUM(I243:I245)+SUM(M243:M245)+SUM(Q243:Q245)</f>
        <v>17</v>
      </c>
      <c r="W245" s="68">
        <f>T245-V245</f>
        <v>67</v>
      </c>
      <c r="X245" s="67"/>
      <c r="Y245" s="66"/>
      <c r="Z245" s="65"/>
    </row>
    <row r="246" spans="1:26">
      <c r="A246" s="51"/>
      <c r="B246" s="64"/>
      <c r="C246" s="63" t="str">
        <f>IF(G242="○","×","○")</f>
        <v>×</v>
      </c>
      <c r="D246" s="62"/>
      <c r="E246" s="61"/>
      <c r="F246" s="9"/>
      <c r="G246" s="35"/>
      <c r="H246" s="34"/>
      <c r="I246" s="34"/>
      <c r="J246" s="33"/>
      <c r="K246" s="63" t="str">
        <f>IF(SUM(N247:N249)&gt;=2,"○","×")</f>
        <v>×</v>
      </c>
      <c r="L246" s="62"/>
      <c r="M246" s="61"/>
      <c r="N246" s="9"/>
      <c r="O246" s="63" t="str">
        <f>IF(R247="","",IF(SUM(R247:R249)&gt;=2,"○","×"))</f>
        <v/>
      </c>
      <c r="P246" s="62"/>
      <c r="Q246" s="61"/>
      <c r="R246" s="9"/>
      <c r="S246" s="30"/>
      <c r="T246" s="30"/>
      <c r="U246" s="7"/>
      <c r="V246" s="7"/>
      <c r="W246" s="30"/>
      <c r="X246" s="42" t="s">
        <v>5</v>
      </c>
      <c r="Y246" s="41">
        <v>3</v>
      </c>
      <c r="Z246" s="60">
        <f>RANK(W249,W245:W253,0)</f>
        <v>3</v>
      </c>
    </row>
    <row r="247" spans="1:26">
      <c r="A247" s="59" t="s">
        <v>35</v>
      </c>
      <c r="B247" s="58"/>
      <c r="C247" s="37">
        <f>I243</f>
        <v>2</v>
      </c>
      <c r="D247" s="9" t="str">
        <f>IF(C247="","","-")</f>
        <v>-</v>
      </c>
      <c r="E247" s="36">
        <f>G243</f>
        <v>21</v>
      </c>
      <c r="F247" s="9">
        <f>IF(C247="","",IF(C247&gt;E247,1,0))</f>
        <v>0</v>
      </c>
      <c r="G247" s="35"/>
      <c r="H247" s="34"/>
      <c r="I247" s="34"/>
      <c r="J247" s="33"/>
      <c r="K247" s="37">
        <v>15</v>
      </c>
      <c r="L247" s="9" t="str">
        <f>IF(K247="","","-")</f>
        <v>-</v>
      </c>
      <c r="M247" s="36">
        <v>21</v>
      </c>
      <c r="N247" s="9">
        <f>IF(K247="","",IF(K247&gt;M247,1,0))</f>
        <v>0</v>
      </c>
      <c r="O247" s="32"/>
      <c r="P247" s="8" t="str">
        <f>IF(O247="","","-")</f>
        <v/>
      </c>
      <c r="Q247" s="31"/>
      <c r="R247" s="8" t="str">
        <f>IF(O247="","",IF(O247&gt;Q247,1,0))</f>
        <v/>
      </c>
      <c r="S247" s="30" t="s">
        <v>8</v>
      </c>
      <c r="T247" s="30">
        <f>COUNTIF(C246:R246,"○")</f>
        <v>0</v>
      </c>
      <c r="U247" s="7" t="s">
        <v>0</v>
      </c>
      <c r="V247" s="7">
        <f>COUNTIF(C246:R246,"×")</f>
        <v>2</v>
      </c>
      <c r="W247" s="30"/>
      <c r="X247" s="57"/>
      <c r="Y247" s="28"/>
      <c r="Z247" s="56"/>
    </row>
    <row r="248" spans="1:26">
      <c r="A248" s="59" t="s">
        <v>34</v>
      </c>
      <c r="B248" s="58"/>
      <c r="C248" s="37">
        <f>I244</f>
        <v>3</v>
      </c>
      <c r="D248" s="9" t="str">
        <f>IF(C248="","","-")</f>
        <v>-</v>
      </c>
      <c r="E248" s="36">
        <f>G244</f>
        <v>21</v>
      </c>
      <c r="F248" s="9">
        <f>IF(C248="","",IF(C248&gt;E248,1,0))</f>
        <v>0</v>
      </c>
      <c r="G248" s="35"/>
      <c r="H248" s="34"/>
      <c r="I248" s="34"/>
      <c r="J248" s="33"/>
      <c r="K248" s="37">
        <v>13</v>
      </c>
      <c r="L248" s="9" t="str">
        <f>IF(K248="","","-")</f>
        <v>-</v>
      </c>
      <c r="M248" s="36">
        <v>21</v>
      </c>
      <c r="N248" s="9">
        <f>IF(K248="","",IF(K248&gt;M248,1,0))</f>
        <v>0</v>
      </c>
      <c r="O248" s="32"/>
      <c r="P248" s="8" t="str">
        <f>IF(O248="","","-")</f>
        <v/>
      </c>
      <c r="Q248" s="31"/>
      <c r="R248" s="8" t="str">
        <f>IF(O248="","",IF(O248&gt;Q248,1,0))</f>
        <v/>
      </c>
      <c r="S248" s="30" t="s">
        <v>3</v>
      </c>
      <c r="T248" s="30">
        <f>COUNTIF(F247:F249,1)+COUNTIF(J247:J249,1)+COUNTIF(N247:N249,1)+COUNTIF(R247:R249,1)</f>
        <v>0</v>
      </c>
      <c r="U248" s="7" t="s">
        <v>0</v>
      </c>
      <c r="V248" s="7">
        <f>COUNTIF(F247:F249,0)+COUNTIF(J247:J249,0)+COUNTIF(N247:N249,0)+COUNTIF(R247:R249,0)</f>
        <v>4</v>
      </c>
      <c r="W248" s="30"/>
      <c r="X248" s="57"/>
      <c r="Y248" s="28"/>
      <c r="Z248" s="56"/>
    </row>
    <row r="249" spans="1:26">
      <c r="A249" s="83"/>
      <c r="B249" s="82"/>
      <c r="C249" s="78" t="str">
        <f>IF(I245="","",I245)</f>
        <v/>
      </c>
      <c r="D249" s="76" t="str">
        <f>IF(C249="","","-")</f>
        <v/>
      </c>
      <c r="E249" s="77" t="str">
        <f>IF(G245="","",G245)</f>
        <v/>
      </c>
      <c r="F249" s="9" t="str">
        <f>IF(C249="","",IF(C249&gt;E249,1,0))</f>
        <v/>
      </c>
      <c r="G249" s="81"/>
      <c r="H249" s="80"/>
      <c r="I249" s="80"/>
      <c r="J249" s="79"/>
      <c r="K249" s="78"/>
      <c r="L249" s="9" t="str">
        <f>IF(K249="","","-")</f>
        <v/>
      </c>
      <c r="M249" s="77"/>
      <c r="N249" s="9" t="str">
        <f>IF(K249="","",IF(K249&gt;M249,1,0))</f>
        <v/>
      </c>
      <c r="O249" s="75"/>
      <c r="P249" s="72" t="str">
        <f>IF(O249="","","-")</f>
        <v/>
      </c>
      <c r="Q249" s="73"/>
      <c r="R249" s="8" t="str">
        <f>IF(O249="","",IF(O249&gt;Q249,1,0))</f>
        <v/>
      </c>
      <c r="S249" s="68" t="s">
        <v>1</v>
      </c>
      <c r="T249" s="68">
        <f>SUM(C247:C249)+SUM(G247:G249)+SUM(K247:K249)+SUM(O247:O249)</f>
        <v>33</v>
      </c>
      <c r="U249" s="69" t="s">
        <v>0</v>
      </c>
      <c r="V249" s="69">
        <f>SUM(E247:E249)+SUM(I247:I249)+SUM(M247:M249)+SUM(Q247:Q249)</f>
        <v>84</v>
      </c>
      <c r="W249" s="68">
        <f>T249-V249</f>
        <v>-51</v>
      </c>
      <c r="X249" s="67"/>
      <c r="Y249" s="66"/>
      <c r="Z249" s="65"/>
    </row>
    <row r="250" spans="1:26">
      <c r="A250" s="51"/>
      <c r="B250" s="64"/>
      <c r="C250" s="46" t="str">
        <f>IF(A251="","",IF(K242="○","×","○"))</f>
        <v>×</v>
      </c>
      <c r="D250" s="45"/>
      <c r="E250" s="44"/>
      <c r="F250" s="43"/>
      <c r="G250" s="46" t="str">
        <f>IF(A251="","",IF(K246="○","×","○"))</f>
        <v>○</v>
      </c>
      <c r="H250" s="45"/>
      <c r="I250" s="44"/>
      <c r="J250" s="43"/>
      <c r="K250" s="49"/>
      <c r="L250" s="48"/>
      <c r="M250" s="48"/>
      <c r="N250" s="47"/>
      <c r="O250" s="46" t="str">
        <f>IF(R251="","",IF(SUM(R251:R253)&gt;=2,"○","×"))</f>
        <v/>
      </c>
      <c r="P250" s="45"/>
      <c r="Q250" s="44"/>
      <c r="R250" s="43"/>
      <c r="S250" s="30"/>
      <c r="T250" s="30"/>
      <c r="U250" s="7"/>
      <c r="V250" s="7"/>
      <c r="W250" s="30"/>
      <c r="X250" s="42" t="s">
        <v>10</v>
      </c>
      <c r="Y250" s="41">
        <v>2</v>
      </c>
      <c r="Z250" s="60">
        <f>IF(C250="","",RANK(W253,W245:W253,0))</f>
        <v>2</v>
      </c>
    </row>
    <row r="251" spans="1:26">
      <c r="A251" s="59" t="s">
        <v>33</v>
      </c>
      <c r="B251" s="58"/>
      <c r="C251" s="37">
        <f>IF(A251="","",M243)</f>
        <v>9</v>
      </c>
      <c r="D251" s="9" t="str">
        <f>IF(C251="","","-")</f>
        <v>-</v>
      </c>
      <c r="E251" s="36">
        <f>IF(C251="","",K243)</f>
        <v>21</v>
      </c>
      <c r="F251" s="9">
        <f>IF(C251="","",IF(C251&gt;E251,1,0))</f>
        <v>0</v>
      </c>
      <c r="G251" s="37">
        <f>IF(A251="","",M247)</f>
        <v>21</v>
      </c>
      <c r="H251" s="9" t="str">
        <f>IF(G251="","","-")</f>
        <v>-</v>
      </c>
      <c r="I251" s="36">
        <f>IF(A251="","",K247)</f>
        <v>15</v>
      </c>
      <c r="J251" s="9">
        <f>IF(G251="","",IF(G251&gt;I251,1,0))</f>
        <v>1</v>
      </c>
      <c r="K251" s="35"/>
      <c r="L251" s="34"/>
      <c r="M251" s="34"/>
      <c r="N251" s="33"/>
      <c r="O251" s="32"/>
      <c r="P251" s="8" t="str">
        <f>IF(O251="","","-")</f>
        <v/>
      </c>
      <c r="Q251" s="31"/>
      <c r="R251" s="8" t="str">
        <f>IF(O251="","",IF(O251&gt;Q251,1,0))</f>
        <v/>
      </c>
      <c r="S251" s="30" t="s">
        <v>8</v>
      </c>
      <c r="T251" s="30">
        <f>IF(A251="","",COUNTIF(C250:R250,"○"))</f>
        <v>1</v>
      </c>
      <c r="U251" s="7" t="s">
        <v>0</v>
      </c>
      <c r="V251" s="7">
        <f>COUNTIF(C250:R250,"×")</f>
        <v>1</v>
      </c>
      <c r="W251" s="30"/>
      <c r="X251" s="57"/>
      <c r="Y251" s="28"/>
      <c r="Z251" s="56"/>
    </row>
    <row r="252" spans="1:26">
      <c r="A252" s="59" t="s">
        <v>32</v>
      </c>
      <c r="B252" s="58"/>
      <c r="C252" s="37">
        <f>IF(A251="","",M244)</f>
        <v>3</v>
      </c>
      <c r="D252" s="9" t="str">
        <f>IF(C252="","","-")</f>
        <v>-</v>
      </c>
      <c r="E252" s="36">
        <f>IF(C252="","",K244)</f>
        <v>21</v>
      </c>
      <c r="F252" s="9">
        <f>IF(C252="","",IF(C252&gt;E252,1,0))</f>
        <v>0</v>
      </c>
      <c r="G252" s="37">
        <f>IF(A251="","",M248)</f>
        <v>21</v>
      </c>
      <c r="H252" s="9" t="str">
        <f>IF(G252="","","-")</f>
        <v>-</v>
      </c>
      <c r="I252" s="36">
        <f>IF(A251="","",K248)</f>
        <v>13</v>
      </c>
      <c r="J252" s="9">
        <f>IF(G252="","",IF(G252&gt;I252,1,0))</f>
        <v>1</v>
      </c>
      <c r="K252" s="35"/>
      <c r="L252" s="34"/>
      <c r="M252" s="34"/>
      <c r="N252" s="33"/>
      <c r="O252" s="32"/>
      <c r="P252" s="8" t="str">
        <f>IF(O252="","","-")</f>
        <v/>
      </c>
      <c r="Q252" s="31"/>
      <c r="R252" s="8" t="str">
        <f>IF(O252="","",IF(O252&gt;Q252,1,0))</f>
        <v/>
      </c>
      <c r="S252" s="30" t="s">
        <v>3</v>
      </c>
      <c r="T252" s="30">
        <f>COUNTIF(F251:F253,1)+COUNTIF(J251:J253,1)+COUNTIF(N251:N253,1)+COUNTIF(R251:R253,1)</f>
        <v>2</v>
      </c>
      <c r="U252" s="7" t="s">
        <v>0</v>
      </c>
      <c r="V252" s="7">
        <f>COUNTIF(F251:F253,0)+COUNTIF(J251:J253,0)+COUNTIF(N251:N253,0)+COUNTIF(R251:R253,0)</f>
        <v>2</v>
      </c>
      <c r="W252" s="30"/>
      <c r="X252" s="57"/>
      <c r="Y252" s="28"/>
      <c r="Z252" s="56"/>
    </row>
    <row r="253" spans="1:26" ht="14.25" thickBot="1">
      <c r="A253" s="111"/>
      <c r="B253" s="110"/>
      <c r="C253" s="24" t="str">
        <f>IF(M245="","",M245)</f>
        <v/>
      </c>
      <c r="D253" s="22" t="str">
        <f>IF(C253="","","-")</f>
        <v/>
      </c>
      <c r="E253" s="23" t="str">
        <f>IF(K245="","",K245)</f>
        <v/>
      </c>
      <c r="F253" s="22" t="str">
        <f>IF(C253="","",IF(C253&gt;E253,1,0))</f>
        <v/>
      </c>
      <c r="G253" s="24" t="str">
        <f>IF(M249="","",M249)</f>
        <v/>
      </c>
      <c r="H253" s="22" t="str">
        <f>IF(G253="","","-")</f>
        <v/>
      </c>
      <c r="I253" s="23" t="str">
        <f>IF(K249="","",K249)</f>
        <v/>
      </c>
      <c r="J253" s="22" t="str">
        <f>IF(G253="","",IF(G253&gt;I253,1,0))</f>
        <v/>
      </c>
      <c r="K253" s="21"/>
      <c r="L253" s="20"/>
      <c r="M253" s="20"/>
      <c r="N253" s="19"/>
      <c r="O253" s="18"/>
      <c r="P253" s="16" t="str">
        <f>IF(O253="","","-")</f>
        <v/>
      </c>
      <c r="Q253" s="17"/>
      <c r="R253" s="16" t="str">
        <f>IF(O253="","",IF(O253&gt;Q253,1,0))</f>
        <v/>
      </c>
      <c r="S253" s="14" t="s">
        <v>1</v>
      </c>
      <c r="T253" s="14">
        <f>SUM(C251:C253)+SUM(G251:G253)+SUM(K251:K253)+SUM(O251:O253)</f>
        <v>54</v>
      </c>
      <c r="U253" s="15" t="s">
        <v>0</v>
      </c>
      <c r="V253" s="15">
        <f>SUM(E251:E253)+SUM(I251:I253)+SUM(M251:M253)+SUM(Q251:Q253)</f>
        <v>70</v>
      </c>
      <c r="W253" s="14">
        <f>IF(T251="","",T253-V253)</f>
        <v>-16</v>
      </c>
      <c r="X253" s="114"/>
      <c r="Y253" s="12"/>
      <c r="Z253" s="65"/>
    </row>
    <row r="254" spans="1:26"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X254" s="1"/>
    </row>
    <row r="255" spans="1:26" ht="14.25" thickBot="1"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X255" s="1"/>
    </row>
    <row r="256" spans="1:26">
      <c r="A256" s="104" t="s">
        <v>17</v>
      </c>
      <c r="B256" s="97"/>
      <c r="C256" s="102" t="str">
        <f>A259</f>
        <v>川原　光騎</v>
      </c>
      <c r="D256" s="101"/>
      <c r="E256" s="101"/>
      <c r="F256" s="103"/>
      <c r="G256" s="102" t="str">
        <f>A263</f>
        <v>高岡　悠星</v>
      </c>
      <c r="H256" s="101"/>
      <c r="I256" s="101"/>
      <c r="J256" s="100"/>
      <c r="K256" s="102" t="str">
        <f>A266</f>
        <v>秋山　裕</v>
      </c>
      <c r="L256" s="101"/>
      <c r="M256" s="101"/>
      <c r="N256" s="100"/>
      <c r="O256" s="102" t="str">
        <f>IF(A270="","",A270)</f>
        <v/>
      </c>
      <c r="P256" s="101"/>
      <c r="Q256" s="101"/>
      <c r="R256" s="100"/>
      <c r="S256" s="99" t="s">
        <v>16</v>
      </c>
      <c r="T256" s="98"/>
      <c r="U256" s="98"/>
      <c r="V256" s="98"/>
      <c r="W256" s="97"/>
      <c r="X256" s="96" t="s">
        <v>15</v>
      </c>
      <c r="Y256" s="95" t="s">
        <v>14</v>
      </c>
      <c r="Z256" s="64" t="s">
        <v>14</v>
      </c>
    </row>
    <row r="257" spans="1:26">
      <c r="A257" s="83"/>
      <c r="B257" s="90"/>
      <c r="C257" s="93" t="str">
        <f>A260</f>
        <v>（助任ジュニア）</v>
      </c>
      <c r="D257" s="92"/>
      <c r="E257" s="92"/>
      <c r="F257" s="94"/>
      <c r="G257" s="93" t="str">
        <f>A264</f>
        <v>(Ｊｒスクール）</v>
      </c>
      <c r="H257" s="92"/>
      <c r="I257" s="92"/>
      <c r="J257" s="76"/>
      <c r="K257" s="93" t="str">
        <f>A267</f>
        <v>（永井ＢＣ）</v>
      </c>
      <c r="L257" s="92"/>
      <c r="M257" s="92"/>
      <c r="N257" s="76"/>
      <c r="O257" s="63" t="str">
        <f>IF(A271="","",A271)</f>
        <v>2年生以下男子予選リーグ　　　　　　　　　　Ｂ-２</v>
      </c>
      <c r="P257" s="62"/>
      <c r="Q257" s="62"/>
      <c r="R257" s="76"/>
      <c r="S257" s="91"/>
      <c r="T257" s="82"/>
      <c r="U257" s="82"/>
      <c r="V257" s="82"/>
      <c r="W257" s="90"/>
      <c r="X257" s="89"/>
      <c r="Y257" s="66"/>
      <c r="Z257" s="82"/>
    </row>
    <row r="258" spans="1:26">
      <c r="A258" s="51"/>
      <c r="B258" s="64"/>
      <c r="C258" s="49"/>
      <c r="D258" s="48"/>
      <c r="E258" s="48"/>
      <c r="F258" s="47"/>
      <c r="G258" s="46" t="str">
        <f>IF(SUM(J259:J261)&gt;=2,"○","×")</f>
        <v>○</v>
      </c>
      <c r="H258" s="45"/>
      <c r="I258" s="44"/>
      <c r="J258" s="43"/>
      <c r="K258" s="46" t="str">
        <f>IF(SUM(N259:N261)&gt;=2,"○","×")</f>
        <v>○</v>
      </c>
      <c r="L258" s="45"/>
      <c r="M258" s="44"/>
      <c r="N258" s="43"/>
      <c r="O258" s="46" t="str">
        <f>IF(R259="","",IF(SUM(R259:R261)&gt;=2,"○","×"))</f>
        <v/>
      </c>
      <c r="P258" s="45"/>
      <c r="Q258" s="44"/>
      <c r="R258" s="43"/>
      <c r="S258" s="87"/>
      <c r="T258" s="87"/>
      <c r="U258" s="88"/>
      <c r="V258" s="88"/>
      <c r="W258" s="87"/>
      <c r="X258" s="42" t="s">
        <v>13</v>
      </c>
      <c r="Y258" s="41">
        <v>1</v>
      </c>
      <c r="Z258" s="60">
        <f>RANK(W261,W258:W272,0)</f>
        <v>1</v>
      </c>
    </row>
    <row r="259" spans="1:26">
      <c r="A259" s="59" t="s">
        <v>31</v>
      </c>
      <c r="B259" s="58"/>
      <c r="C259" s="35"/>
      <c r="D259" s="34"/>
      <c r="E259" s="34"/>
      <c r="F259" s="33"/>
      <c r="G259" s="37">
        <v>21</v>
      </c>
      <c r="H259" s="9" t="str">
        <f>IF(G259="","","-")</f>
        <v>-</v>
      </c>
      <c r="I259" s="36">
        <v>5</v>
      </c>
      <c r="J259" s="9">
        <f>IF(G259="","",IF(G259&gt;I259,1,0))</f>
        <v>1</v>
      </c>
      <c r="K259" s="37">
        <v>21</v>
      </c>
      <c r="L259" s="9" t="str">
        <f>IF(K259="","","-")</f>
        <v>-</v>
      </c>
      <c r="M259" s="36">
        <v>13</v>
      </c>
      <c r="N259" s="9">
        <f>IF(K259="","",IF(K259&gt;M259,1,0))</f>
        <v>1</v>
      </c>
      <c r="O259" s="32"/>
      <c r="P259" s="86" t="str">
        <f>IF(O259="","","-")</f>
        <v/>
      </c>
      <c r="Q259" s="31"/>
      <c r="R259" s="8" t="str">
        <f>IF(O259="","",IF(O259&gt;Q259,1,0))</f>
        <v/>
      </c>
      <c r="S259" s="85" t="s">
        <v>8</v>
      </c>
      <c r="T259" s="85">
        <f>COUNTIF(C258:R258,"○")</f>
        <v>2</v>
      </c>
      <c r="U259" s="84" t="s">
        <v>0</v>
      </c>
      <c r="V259" s="7">
        <f>COUNTIF(C258:R258,"×")</f>
        <v>0</v>
      </c>
      <c r="W259" s="30"/>
      <c r="X259" s="57"/>
      <c r="Y259" s="28"/>
      <c r="Z259" s="56"/>
    </row>
    <row r="260" spans="1:26">
      <c r="A260" s="59" t="s">
        <v>30</v>
      </c>
      <c r="B260" s="58"/>
      <c r="C260" s="35"/>
      <c r="D260" s="34"/>
      <c r="E260" s="34"/>
      <c r="F260" s="33"/>
      <c r="G260" s="37">
        <v>21</v>
      </c>
      <c r="H260" s="9" t="str">
        <f>IF(G260="","","-")</f>
        <v>-</v>
      </c>
      <c r="I260" s="36">
        <v>4</v>
      </c>
      <c r="J260" s="9">
        <f>IF(G260="","",IF(G260&gt;I260,1,0))</f>
        <v>1</v>
      </c>
      <c r="K260" s="37">
        <v>21</v>
      </c>
      <c r="L260" s="9" t="str">
        <f>IF(K260="","","-")</f>
        <v>-</v>
      </c>
      <c r="M260" s="36">
        <v>7</v>
      </c>
      <c r="N260" s="9">
        <f>IF(K260="","",IF(K260&gt;M260,1,0))</f>
        <v>1</v>
      </c>
      <c r="O260" s="32"/>
      <c r="P260" s="86" t="str">
        <f>IF(O260="","","-")</f>
        <v/>
      </c>
      <c r="Q260" s="31"/>
      <c r="R260" s="8" t="str">
        <f>IF(O260="","",IF(O260&gt;Q260,1,0))</f>
        <v/>
      </c>
      <c r="S260" s="85" t="s">
        <v>3</v>
      </c>
      <c r="T260" s="85">
        <f>COUNTIF(F259:F261,1)+COUNTIF(J259:J261,1)+COUNTIF(N259:N261,1)+COUNTIF(R259:R261,1)</f>
        <v>4</v>
      </c>
      <c r="U260" s="84" t="s">
        <v>0</v>
      </c>
      <c r="V260" s="7">
        <f>COUNTIF(F259:F261,0)+COUNTIF(J259:J261,0)+COUNTIF(N259:N261,0)+COUNTIF(R259:R261,0)</f>
        <v>0</v>
      </c>
      <c r="W260" s="30"/>
      <c r="X260" s="57"/>
      <c r="Y260" s="28"/>
      <c r="Z260" s="56"/>
    </row>
    <row r="261" spans="1:26">
      <c r="A261" s="83"/>
      <c r="B261" s="82"/>
      <c r="C261" s="81"/>
      <c r="D261" s="80"/>
      <c r="E261" s="80"/>
      <c r="F261" s="79"/>
      <c r="G261" s="78"/>
      <c r="H261" s="76" t="str">
        <f>IF(G261="","","-")</f>
        <v/>
      </c>
      <c r="I261" s="77"/>
      <c r="J261" s="76" t="str">
        <f>IF(G261="","",IF(G261&gt;I261,1,0))</f>
        <v/>
      </c>
      <c r="K261" s="78"/>
      <c r="L261" s="76" t="str">
        <f>IF(K261="","","-")</f>
        <v/>
      </c>
      <c r="M261" s="77"/>
      <c r="N261" s="76" t="str">
        <f>IF(K261="","",IF(K261&gt;M261,1,0))</f>
        <v/>
      </c>
      <c r="O261" s="75"/>
      <c r="P261" s="74" t="str">
        <f>IF(O261="","","-")</f>
        <v/>
      </c>
      <c r="Q261" s="73"/>
      <c r="R261" s="72" t="str">
        <f>IF(O261="","",IF(O261&gt;Q261,1,0))</f>
        <v/>
      </c>
      <c r="S261" s="71" t="s">
        <v>1</v>
      </c>
      <c r="T261" s="71">
        <f>SUM(C259:C261)+SUM(G259:G261)+SUM(K259:K261)+SUM(O259:O261)</f>
        <v>84</v>
      </c>
      <c r="U261" s="70" t="s">
        <v>0</v>
      </c>
      <c r="V261" s="69">
        <f>SUM(E259:E261)+SUM(I259:I261)+SUM(M259:M261)+SUM(Q259:Q261)</f>
        <v>29</v>
      </c>
      <c r="W261" s="68">
        <f>T261-V261</f>
        <v>55</v>
      </c>
      <c r="X261" s="67"/>
      <c r="Y261" s="66"/>
      <c r="Z261" s="65"/>
    </row>
    <row r="262" spans="1:26">
      <c r="A262" s="51"/>
      <c r="B262" s="64"/>
      <c r="C262" s="63" t="str">
        <f>IF(G258="○","×","○")</f>
        <v>×</v>
      </c>
      <c r="D262" s="62"/>
      <c r="E262" s="61"/>
      <c r="F262" s="9"/>
      <c r="G262" s="35"/>
      <c r="H262" s="34"/>
      <c r="I262" s="34"/>
      <c r="J262" s="33"/>
      <c r="K262" s="63" t="str">
        <f>IF(SUM(N263:N264)&gt;=2,"○","×")</f>
        <v>×</v>
      </c>
      <c r="L262" s="62"/>
      <c r="M262" s="61"/>
      <c r="N262" s="9"/>
      <c r="O262" s="63" t="str">
        <f>IF(R263="","",IF(SUM(R263:R264)&gt;=2,"○","×"))</f>
        <v/>
      </c>
      <c r="P262" s="62"/>
      <c r="Q262" s="61"/>
      <c r="R262" s="9"/>
      <c r="S262" s="30"/>
      <c r="T262" s="30"/>
      <c r="U262" s="7"/>
      <c r="V262" s="7"/>
      <c r="W262" s="30"/>
      <c r="X262" s="42" t="s">
        <v>5</v>
      </c>
      <c r="Y262" s="41">
        <v>3</v>
      </c>
      <c r="Z262" s="60" t="e">
        <f>RANK(#REF!,W261:W272,0)</f>
        <v>#REF!</v>
      </c>
    </row>
    <row r="263" spans="1:26">
      <c r="A263" s="59" t="s">
        <v>29</v>
      </c>
      <c r="B263" s="58"/>
      <c r="C263" s="37">
        <f>I259</f>
        <v>5</v>
      </c>
      <c r="D263" s="9" t="str">
        <f>IF(C263="","","-")</f>
        <v>-</v>
      </c>
      <c r="E263" s="36">
        <f>G259</f>
        <v>21</v>
      </c>
      <c r="F263" s="9">
        <f>IF(C263="","",IF(C263&gt;E263,1,0))</f>
        <v>0</v>
      </c>
      <c r="G263" s="35"/>
      <c r="H263" s="34"/>
      <c r="I263" s="34"/>
      <c r="J263" s="33"/>
      <c r="K263" s="37">
        <v>6</v>
      </c>
      <c r="L263" s="9" t="str">
        <f>IF(K263="","","-")</f>
        <v>-</v>
      </c>
      <c r="M263" s="36">
        <v>21</v>
      </c>
      <c r="N263" s="9">
        <f>IF(K263="","",IF(K263&gt;M263,1,0))</f>
        <v>0</v>
      </c>
      <c r="O263" s="32"/>
      <c r="P263" s="8" t="str">
        <f>IF(O263="","","-")</f>
        <v/>
      </c>
      <c r="Q263" s="31"/>
      <c r="R263" s="8" t="str">
        <f>IF(O263="","",IF(O263&gt;Q263,1,0))</f>
        <v/>
      </c>
      <c r="S263" s="30" t="s">
        <v>8</v>
      </c>
      <c r="T263" s="30">
        <f>COUNTIF(C262:R262,"○")</f>
        <v>0</v>
      </c>
      <c r="U263" s="7" t="s">
        <v>0</v>
      </c>
      <c r="V263" s="7">
        <f>COUNTIF(C262:R262,"×")</f>
        <v>2</v>
      </c>
      <c r="W263" s="30"/>
      <c r="X263" s="57"/>
      <c r="Y263" s="28"/>
      <c r="Z263" s="56"/>
    </row>
    <row r="264" spans="1:26">
      <c r="A264" s="59" t="s">
        <v>28</v>
      </c>
      <c r="B264" s="58"/>
      <c r="C264" s="37">
        <f>I260</f>
        <v>4</v>
      </c>
      <c r="D264" s="9" t="str">
        <f>IF(C264="","","-")</f>
        <v>-</v>
      </c>
      <c r="E264" s="36">
        <f>G260</f>
        <v>21</v>
      </c>
      <c r="F264" s="9">
        <f>IF(C264="","",IF(C264&gt;E264,1,0))</f>
        <v>0</v>
      </c>
      <c r="G264" s="35"/>
      <c r="H264" s="34"/>
      <c r="I264" s="34"/>
      <c r="J264" s="33"/>
      <c r="K264" s="37">
        <v>7</v>
      </c>
      <c r="L264" s="9" t="str">
        <f>IF(K264="","","-")</f>
        <v>-</v>
      </c>
      <c r="M264" s="36">
        <v>21</v>
      </c>
      <c r="N264" s="9">
        <f>IF(K264="","",IF(K264&gt;M264,1,0))</f>
        <v>0</v>
      </c>
      <c r="O264" s="32"/>
      <c r="P264" s="8" t="str">
        <f>IF(O264="","","-")</f>
        <v/>
      </c>
      <c r="Q264" s="31"/>
      <c r="R264" s="8" t="str">
        <f>IF(O264="","",IF(O264&gt;Q264,1,0))</f>
        <v/>
      </c>
      <c r="S264" s="30" t="s">
        <v>3</v>
      </c>
      <c r="T264" s="30">
        <f>COUNTIF(F263:F264,1)+COUNTIF(J263:J264,1)+COUNTIF(N263:N264,1)+COUNTIF(R263:R264,1)</f>
        <v>0</v>
      </c>
      <c r="U264" s="7" t="s">
        <v>0</v>
      </c>
      <c r="V264" s="7">
        <f>COUNTIF(F263:F264,0)+COUNTIF(J263:J264,0)+COUNTIF(N263:N264,0)+COUNTIF(R263:R264,0)</f>
        <v>4</v>
      </c>
      <c r="W264" s="30"/>
      <c r="X264" s="57"/>
      <c r="Y264" s="28"/>
      <c r="Z264" s="56"/>
    </row>
    <row r="265" spans="1:26">
      <c r="A265" s="51"/>
      <c r="B265" s="64"/>
      <c r="C265" s="46" t="str">
        <f>IF(A266="","",IF(K258="○","×","○"))</f>
        <v>×</v>
      </c>
      <c r="D265" s="45"/>
      <c r="E265" s="44"/>
      <c r="F265" s="43"/>
      <c r="G265" s="46" t="str">
        <f>IF(A266="","",IF(K262="○","×","○"))</f>
        <v>○</v>
      </c>
      <c r="H265" s="45"/>
      <c r="I265" s="44"/>
      <c r="J265" s="43"/>
      <c r="K265" s="49"/>
      <c r="L265" s="48"/>
      <c r="M265" s="48"/>
      <c r="N265" s="47"/>
      <c r="O265" s="46" t="str">
        <f>IF(R266="","",IF(SUM(R266:R268)&gt;=2,"○","×"))</f>
        <v/>
      </c>
      <c r="P265" s="45"/>
      <c r="Q265" s="44"/>
      <c r="R265" s="43"/>
      <c r="S265" s="30"/>
      <c r="T265" s="30"/>
      <c r="U265" s="7"/>
      <c r="V265" s="7"/>
      <c r="W265" s="30"/>
      <c r="X265" s="42" t="s">
        <v>10</v>
      </c>
      <c r="Y265" s="41">
        <v>2</v>
      </c>
      <c r="Z265" s="60">
        <f>IF(C265="","",RANK(W268,W261:W272,0))</f>
        <v>2</v>
      </c>
    </row>
    <row r="266" spans="1:26">
      <c r="A266" s="59" t="s">
        <v>27</v>
      </c>
      <c r="B266" s="58"/>
      <c r="C266" s="37">
        <f>IF(A266="","",M259)</f>
        <v>13</v>
      </c>
      <c r="D266" s="9" t="str">
        <f>IF(C266="","","-")</f>
        <v>-</v>
      </c>
      <c r="E266" s="36">
        <f>IF(C266="","",K259)</f>
        <v>21</v>
      </c>
      <c r="F266" s="9">
        <f>IF(C266="","",IF(C266&gt;E266,1,0))</f>
        <v>0</v>
      </c>
      <c r="G266" s="37">
        <f>IF(A266="","",M263)</f>
        <v>21</v>
      </c>
      <c r="H266" s="9" t="str">
        <f>IF(G266="","","-")</f>
        <v>-</v>
      </c>
      <c r="I266" s="36">
        <f>IF(A266="","",K263)</f>
        <v>6</v>
      </c>
      <c r="J266" s="9">
        <f>IF(G266="","",IF(G266&gt;I266,1,0))</f>
        <v>1</v>
      </c>
      <c r="K266" s="35"/>
      <c r="L266" s="34"/>
      <c r="M266" s="34"/>
      <c r="N266" s="33"/>
      <c r="O266" s="32"/>
      <c r="P266" s="8" t="str">
        <f>IF(O266="","","-")</f>
        <v/>
      </c>
      <c r="Q266" s="31"/>
      <c r="R266" s="8" t="str">
        <f>IF(O266="","",IF(O266&gt;Q266,1,0))</f>
        <v/>
      </c>
      <c r="S266" s="30" t="s">
        <v>8</v>
      </c>
      <c r="T266" s="30">
        <f>IF(A266="","",COUNTIF(C265:R265,"○"))</f>
        <v>1</v>
      </c>
      <c r="U266" s="7" t="s">
        <v>0</v>
      </c>
      <c r="V266" s="7">
        <f>COUNTIF(C265:R265,"×")</f>
        <v>1</v>
      </c>
      <c r="W266" s="30"/>
      <c r="X266" s="57"/>
      <c r="Y266" s="28"/>
      <c r="Z266" s="56"/>
    </row>
    <row r="267" spans="1:26">
      <c r="A267" s="59" t="s">
        <v>26</v>
      </c>
      <c r="B267" s="58"/>
      <c r="C267" s="37">
        <f>IF(A266="","",M260)</f>
        <v>7</v>
      </c>
      <c r="D267" s="9" t="str">
        <f>IF(C267="","","-")</f>
        <v>-</v>
      </c>
      <c r="E267" s="36">
        <f>IF(C267="","",K260)</f>
        <v>21</v>
      </c>
      <c r="F267" s="9">
        <f>IF(C267="","",IF(C267&gt;E267,1,0))</f>
        <v>0</v>
      </c>
      <c r="G267" s="37">
        <f>IF(A266="","",M264)</f>
        <v>21</v>
      </c>
      <c r="H267" s="9" t="str">
        <f>IF(G267="","","-")</f>
        <v>-</v>
      </c>
      <c r="I267" s="36">
        <f>IF(A266="","",K264)</f>
        <v>7</v>
      </c>
      <c r="J267" s="9">
        <f>IF(G267="","",IF(G267&gt;I267,1,0))</f>
        <v>1</v>
      </c>
      <c r="K267" s="35"/>
      <c r="L267" s="34"/>
      <c r="M267" s="34"/>
      <c r="N267" s="33"/>
      <c r="O267" s="32"/>
      <c r="P267" s="8" t="str">
        <f>IF(O267="","","-")</f>
        <v/>
      </c>
      <c r="Q267" s="31"/>
      <c r="R267" s="8" t="str">
        <f>IF(O267="","",IF(O267&gt;Q267,1,0))</f>
        <v/>
      </c>
      <c r="S267" s="30" t="s">
        <v>3</v>
      </c>
      <c r="T267" s="30">
        <f>COUNTIF(F266:F268,1)+COUNTIF(J266:J268,1)+COUNTIF(N266:N268,1)+COUNTIF(R266:R268,1)</f>
        <v>2</v>
      </c>
      <c r="U267" s="7" t="s">
        <v>0</v>
      </c>
      <c r="V267" s="7">
        <f>COUNTIF(F266:F268,0)+COUNTIF(J266:J268,0)+COUNTIF(N266:N268,0)+COUNTIF(R266:R268,0)</f>
        <v>2</v>
      </c>
      <c r="W267" s="30"/>
      <c r="X267" s="57"/>
      <c r="Y267" s="28"/>
      <c r="Z267" s="56"/>
    </row>
    <row r="268" spans="1:26" ht="14.25" thickBot="1">
      <c r="A268" s="111"/>
      <c r="B268" s="110"/>
      <c r="C268" s="24" t="str">
        <f>IF(M261="","",M261)</f>
        <v/>
      </c>
      <c r="D268" s="22" t="str">
        <f>IF(C268="","","-")</f>
        <v/>
      </c>
      <c r="E268" s="23" t="str">
        <f>IF(K261="","",K261)</f>
        <v/>
      </c>
      <c r="F268" s="22" t="str">
        <f>IF(C268="","",IF(C268&gt;E268,1,0))</f>
        <v/>
      </c>
      <c r="G268" s="24"/>
      <c r="H268" s="22" t="str">
        <f>IF(G268="","","-")</f>
        <v/>
      </c>
      <c r="I268" s="23"/>
      <c r="J268" s="22" t="str">
        <f>IF(G268="","",IF(G268&gt;I268,1,0))</f>
        <v/>
      </c>
      <c r="K268" s="21"/>
      <c r="L268" s="20"/>
      <c r="M268" s="20"/>
      <c r="N268" s="19"/>
      <c r="O268" s="18"/>
      <c r="P268" s="16" t="str">
        <f>IF(O268="","","-")</f>
        <v/>
      </c>
      <c r="Q268" s="17"/>
      <c r="R268" s="16" t="str">
        <f>IF(O268="","",IF(O268&gt;Q268,1,0))</f>
        <v/>
      </c>
      <c r="S268" s="14" t="s">
        <v>1</v>
      </c>
      <c r="T268" s="14">
        <f>SUM(C266:C268)+SUM(G266:G268)+SUM(K266:K268)+SUM(O266:O268)</f>
        <v>62</v>
      </c>
      <c r="U268" s="15" t="s">
        <v>0</v>
      </c>
      <c r="V268" s="15">
        <f>SUM(E266:E268)+SUM(I266:I268)+SUM(M266:M268)+SUM(Q266:Q268)</f>
        <v>55</v>
      </c>
      <c r="W268" s="14">
        <f>IF(T266="","",T268-V268)</f>
        <v>7</v>
      </c>
      <c r="X268" s="114"/>
      <c r="Y268" s="12"/>
      <c r="Z268" s="65"/>
    </row>
    <row r="271" spans="1:26">
      <c r="A271" s="113" t="s">
        <v>25</v>
      </c>
      <c r="B271" s="113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</row>
    <row r="272" spans="1:26">
      <c r="A272" s="113"/>
      <c r="B272" s="113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</row>
    <row r="273" spans="1:26" ht="14.25" thickBot="1">
      <c r="A273" s="7"/>
      <c r="B273" s="7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7"/>
      <c r="T273" s="7"/>
      <c r="U273" s="7"/>
      <c r="V273" s="7"/>
      <c r="W273" s="7"/>
      <c r="X273" s="7"/>
      <c r="Y273" s="7"/>
      <c r="Z273" s="7"/>
    </row>
    <row r="274" spans="1:26">
      <c r="A274" s="104" t="s">
        <v>24</v>
      </c>
      <c r="B274" s="97"/>
      <c r="C274" s="102" t="str">
        <f>A277</f>
        <v>江口　想珀</v>
      </c>
      <c r="D274" s="101"/>
      <c r="E274" s="101"/>
      <c r="F274" s="103"/>
      <c r="G274" s="102" t="str">
        <f>A281</f>
        <v>高岡　拓海</v>
      </c>
      <c r="H274" s="101"/>
      <c r="I274" s="101"/>
      <c r="J274" s="100"/>
      <c r="K274" s="102"/>
      <c r="L274" s="101"/>
      <c r="M274" s="101"/>
      <c r="N274" s="100"/>
      <c r="O274" s="102" t="str">
        <f>IF(A285="","",A285)</f>
        <v/>
      </c>
      <c r="P274" s="101"/>
      <c r="Q274" s="101"/>
      <c r="R274" s="100"/>
      <c r="S274" s="99" t="s">
        <v>16</v>
      </c>
      <c r="T274" s="98"/>
      <c r="U274" s="98"/>
      <c r="V274" s="98"/>
      <c r="W274" s="97"/>
      <c r="X274" s="96" t="s">
        <v>15</v>
      </c>
      <c r="Y274" s="95" t="s">
        <v>14</v>
      </c>
      <c r="Z274" s="98" t="s">
        <v>14</v>
      </c>
    </row>
    <row r="275" spans="1:26">
      <c r="A275" s="83"/>
      <c r="B275" s="90"/>
      <c r="C275" s="93" t="str">
        <f>A278</f>
        <v>（八幡西Ｊｒ）</v>
      </c>
      <c r="D275" s="92"/>
      <c r="E275" s="92"/>
      <c r="F275" s="94"/>
      <c r="G275" s="93" t="str">
        <f>A282</f>
        <v>（Ｊｒスクール）</v>
      </c>
      <c r="H275" s="92"/>
      <c r="I275" s="92"/>
      <c r="J275" s="76"/>
      <c r="K275" s="93"/>
      <c r="L275" s="92"/>
      <c r="M275" s="92"/>
      <c r="N275" s="76"/>
      <c r="O275" s="93" t="str">
        <f>IF(A286="","",A286)</f>
        <v/>
      </c>
      <c r="P275" s="92"/>
      <c r="Q275" s="92"/>
      <c r="R275" s="76"/>
      <c r="S275" s="91"/>
      <c r="T275" s="82"/>
      <c r="U275" s="82"/>
      <c r="V275" s="82"/>
      <c r="W275" s="90"/>
      <c r="X275" s="89"/>
      <c r="Y275" s="66"/>
      <c r="Z275" s="82"/>
    </row>
    <row r="276" spans="1:26">
      <c r="A276" s="51"/>
      <c r="B276" s="64"/>
      <c r="C276" s="49"/>
      <c r="D276" s="48"/>
      <c r="E276" s="48"/>
      <c r="F276" s="47"/>
      <c r="G276" s="46" t="str">
        <f>IF(SUM(J277:J279)&gt;=2,"○","×")</f>
        <v>○</v>
      </c>
      <c r="H276" s="45"/>
      <c r="I276" s="44"/>
      <c r="J276" s="43"/>
      <c r="K276" s="46" t="str">
        <f>IF(N277="","",IF(SUM(N277:N279)&gt;=2,"○","×"))</f>
        <v/>
      </c>
      <c r="L276" s="45"/>
      <c r="M276" s="44"/>
      <c r="N276" s="43"/>
      <c r="O276" s="46" t="str">
        <f>IF(R277="","",IF(SUM(R277:R279)&gt;=2,"○","×"))</f>
        <v/>
      </c>
      <c r="P276" s="45"/>
      <c r="Q276" s="44"/>
      <c r="R276" s="43"/>
      <c r="S276" s="87"/>
      <c r="T276" s="87"/>
      <c r="U276" s="88"/>
      <c r="V276" s="88"/>
      <c r="W276" s="87"/>
      <c r="X276" s="42" t="s">
        <v>23</v>
      </c>
      <c r="Y276" s="41">
        <v>1</v>
      </c>
      <c r="Z276" s="60">
        <f>RANK(W279,W276:W287,0)</f>
        <v>1</v>
      </c>
    </row>
    <row r="277" spans="1:26">
      <c r="A277" s="59" t="s">
        <v>22</v>
      </c>
      <c r="B277" s="58"/>
      <c r="C277" s="35"/>
      <c r="D277" s="34"/>
      <c r="E277" s="34"/>
      <c r="F277" s="33"/>
      <c r="G277" s="37">
        <v>21</v>
      </c>
      <c r="H277" s="9" t="str">
        <f>IF(G277="","","-")</f>
        <v>-</v>
      </c>
      <c r="I277" s="36">
        <v>14</v>
      </c>
      <c r="J277" s="9">
        <f>IF(G277="","",IF(G277&gt;I277,1,0))</f>
        <v>1</v>
      </c>
      <c r="K277" s="32"/>
      <c r="L277" s="8" t="str">
        <f>IF(K277="","","-")</f>
        <v/>
      </c>
      <c r="M277" s="31"/>
      <c r="N277" s="8" t="str">
        <f>IF(K277="","",IF(K277&gt;M277,1,0))</f>
        <v/>
      </c>
      <c r="O277" s="32"/>
      <c r="P277" s="86" t="str">
        <f>IF(O277="","","-")</f>
        <v/>
      </c>
      <c r="Q277" s="31"/>
      <c r="R277" s="8" t="str">
        <f>IF(O277="","",IF(O277&gt;Q277,1,0))</f>
        <v/>
      </c>
      <c r="S277" s="85" t="s">
        <v>8</v>
      </c>
      <c r="T277" s="85">
        <f>COUNTIF(C276:R276,"○")</f>
        <v>1</v>
      </c>
      <c r="U277" s="84" t="s">
        <v>0</v>
      </c>
      <c r="V277" s="7">
        <f>COUNTIF(C276:R276,"×")</f>
        <v>0</v>
      </c>
      <c r="W277" s="30"/>
      <c r="X277" s="57"/>
      <c r="Y277" s="28"/>
      <c r="Z277" s="56"/>
    </row>
    <row r="278" spans="1:26">
      <c r="A278" s="59" t="s">
        <v>21</v>
      </c>
      <c r="B278" s="58"/>
      <c r="C278" s="35"/>
      <c r="D278" s="34"/>
      <c r="E278" s="34"/>
      <c r="F278" s="33"/>
      <c r="G278" s="37">
        <v>20</v>
      </c>
      <c r="H278" s="9" t="str">
        <f>IF(G278="","","-")</f>
        <v>-</v>
      </c>
      <c r="I278" s="36">
        <v>22</v>
      </c>
      <c r="J278" s="9">
        <f>IF(G278="","",IF(G278&gt;I278,1,0))</f>
        <v>0</v>
      </c>
      <c r="K278" s="32"/>
      <c r="L278" s="8" t="str">
        <f>IF(K278="","","-")</f>
        <v/>
      </c>
      <c r="M278" s="31"/>
      <c r="N278" s="8" t="str">
        <f>IF(K278="","",IF(K278&gt;M278,1,0))</f>
        <v/>
      </c>
      <c r="O278" s="32"/>
      <c r="P278" s="86" t="str">
        <f>IF(O278="","","-")</f>
        <v/>
      </c>
      <c r="Q278" s="31"/>
      <c r="R278" s="8" t="str">
        <f>IF(O278="","",IF(O278&gt;Q278,1,0))</f>
        <v/>
      </c>
      <c r="S278" s="85" t="s">
        <v>3</v>
      </c>
      <c r="T278" s="85">
        <f>COUNTIF(F277:F279,1)+COUNTIF(J277:J279,1)+COUNTIF(N277:N279,1)+COUNTIF(R277:R279,1)</f>
        <v>2</v>
      </c>
      <c r="U278" s="84" t="s">
        <v>0</v>
      </c>
      <c r="V278" s="7">
        <f>COUNTIF(F277:F279,0)+COUNTIF(J277:J279,0)+COUNTIF(N277:N279,0)+COUNTIF(R277:R279,0)</f>
        <v>1</v>
      </c>
      <c r="W278" s="30"/>
      <c r="X278" s="57"/>
      <c r="Y278" s="28"/>
      <c r="Z278" s="56"/>
    </row>
    <row r="279" spans="1:26">
      <c r="A279" s="83"/>
      <c r="B279" s="82"/>
      <c r="C279" s="81"/>
      <c r="D279" s="80"/>
      <c r="E279" s="80"/>
      <c r="F279" s="79"/>
      <c r="G279" s="78">
        <v>21</v>
      </c>
      <c r="H279" s="76" t="str">
        <f>IF(G279="","","-")</f>
        <v>-</v>
      </c>
      <c r="I279" s="77">
        <v>17</v>
      </c>
      <c r="J279" s="76">
        <f>IF(G279="","",IF(G279&gt;I279,1,0))</f>
        <v>1</v>
      </c>
      <c r="K279" s="75"/>
      <c r="L279" s="72" t="str">
        <f>IF(K279="","","-")</f>
        <v/>
      </c>
      <c r="M279" s="73"/>
      <c r="N279" s="72" t="str">
        <f>IF(K279="","",IF(K279&gt;M279,1,0))</f>
        <v/>
      </c>
      <c r="O279" s="75"/>
      <c r="P279" s="74" t="str">
        <f>IF(O279="","","-")</f>
        <v/>
      </c>
      <c r="Q279" s="73"/>
      <c r="R279" s="72" t="str">
        <f>IF(O279="","",IF(O279&gt;Q279,1,0))</f>
        <v/>
      </c>
      <c r="S279" s="71" t="s">
        <v>1</v>
      </c>
      <c r="T279" s="71">
        <f>SUM(C277:C279)+SUM(G277:G279)+SUM(K277:K279)+SUM(O277:O279)</f>
        <v>62</v>
      </c>
      <c r="U279" s="70" t="s">
        <v>0</v>
      </c>
      <c r="V279" s="69">
        <f>SUM(E277:E279)+SUM(I277:I279)+SUM(M277:M279)+SUM(Q277:Q279)</f>
        <v>53</v>
      </c>
      <c r="W279" s="68">
        <f>T279-V279</f>
        <v>9</v>
      </c>
      <c r="X279" s="67"/>
      <c r="Y279" s="66"/>
      <c r="Z279" s="65"/>
    </row>
    <row r="280" spans="1:26">
      <c r="A280" s="51"/>
      <c r="B280" s="64"/>
      <c r="C280" s="63" t="str">
        <f>IF(G276="○","×","○")</f>
        <v>×</v>
      </c>
      <c r="D280" s="62"/>
      <c r="E280" s="61"/>
      <c r="F280" s="9"/>
      <c r="G280" s="35"/>
      <c r="H280" s="34"/>
      <c r="I280" s="34"/>
      <c r="J280" s="33"/>
      <c r="K280" s="63" t="str">
        <f>IF(N281="","",IF(SUM(N281:N283)&gt;=2,"○","×"))</f>
        <v/>
      </c>
      <c r="L280" s="62"/>
      <c r="M280" s="61"/>
      <c r="N280" s="9"/>
      <c r="O280" s="46" t="str">
        <f>IF(R281="","",IF(SUM(R281:R283)&gt;=2,"○","×"))</f>
        <v/>
      </c>
      <c r="P280" s="45"/>
      <c r="Q280" s="44"/>
      <c r="R280" s="9"/>
      <c r="S280" s="30"/>
      <c r="T280" s="30"/>
      <c r="U280" s="7"/>
      <c r="V280" s="7"/>
      <c r="W280" s="30"/>
      <c r="X280" s="42" t="s">
        <v>20</v>
      </c>
      <c r="Y280" s="41">
        <v>2</v>
      </c>
      <c r="Z280" s="60">
        <f>RANK(W283,W279:W287,0)</f>
        <v>2</v>
      </c>
    </row>
    <row r="281" spans="1:26">
      <c r="A281" s="59" t="s">
        <v>19</v>
      </c>
      <c r="B281" s="58"/>
      <c r="C281" s="37">
        <f>I277</f>
        <v>14</v>
      </c>
      <c r="D281" s="9" t="str">
        <f>IF(C281="","","-")</f>
        <v>-</v>
      </c>
      <c r="E281" s="36">
        <f>G277</f>
        <v>21</v>
      </c>
      <c r="F281" s="9">
        <f>IF(C281="","",IF(C281&gt;E281,1,0))</f>
        <v>0</v>
      </c>
      <c r="G281" s="35"/>
      <c r="H281" s="34"/>
      <c r="I281" s="34"/>
      <c r="J281" s="33"/>
      <c r="K281" s="32"/>
      <c r="L281" s="8" t="str">
        <f>IF(K281="","","-")</f>
        <v/>
      </c>
      <c r="M281" s="31"/>
      <c r="N281" s="8" t="str">
        <f>IF(K281="","",IF(K281&gt;M281,1,0))</f>
        <v/>
      </c>
      <c r="O281" s="32"/>
      <c r="P281" s="8" t="str">
        <f>IF(O281="","","-")</f>
        <v/>
      </c>
      <c r="Q281" s="31"/>
      <c r="R281" s="8" t="str">
        <f>IF(O281="","",IF(O281&gt;Q281,1,0))</f>
        <v/>
      </c>
      <c r="S281" s="30" t="s">
        <v>8</v>
      </c>
      <c r="T281" s="30">
        <f>COUNTIF(C280:R280,"○")</f>
        <v>0</v>
      </c>
      <c r="U281" s="7" t="s">
        <v>0</v>
      </c>
      <c r="V281" s="7">
        <f>COUNTIF(C280:R280,"×")</f>
        <v>1</v>
      </c>
      <c r="W281" s="30"/>
      <c r="X281" s="57"/>
      <c r="Y281" s="28"/>
      <c r="Z281" s="56"/>
    </row>
    <row r="282" spans="1:26">
      <c r="A282" s="59" t="s">
        <v>18</v>
      </c>
      <c r="B282" s="58"/>
      <c r="C282" s="37">
        <f>I278</f>
        <v>22</v>
      </c>
      <c r="D282" s="9" t="str">
        <f>IF(C282="","","-")</f>
        <v>-</v>
      </c>
      <c r="E282" s="36">
        <f>G278</f>
        <v>20</v>
      </c>
      <c r="F282" s="9">
        <f>IF(C282="","",IF(C282&gt;E282,1,0))</f>
        <v>1</v>
      </c>
      <c r="G282" s="35"/>
      <c r="H282" s="34"/>
      <c r="I282" s="34"/>
      <c r="J282" s="33"/>
      <c r="K282" s="32"/>
      <c r="L282" s="8" t="str">
        <f>IF(K282="","","-")</f>
        <v/>
      </c>
      <c r="M282" s="31"/>
      <c r="N282" s="8" t="str">
        <f>IF(K282="","",IF(K282&gt;M282,1,0))</f>
        <v/>
      </c>
      <c r="O282" s="32"/>
      <c r="P282" s="8" t="str">
        <f>IF(O282="","","-")</f>
        <v/>
      </c>
      <c r="Q282" s="31"/>
      <c r="R282" s="8" t="str">
        <f>IF(O282="","",IF(O282&gt;Q282,1,0))</f>
        <v/>
      </c>
      <c r="S282" s="30" t="s">
        <v>3</v>
      </c>
      <c r="T282" s="30">
        <f>COUNTIF(F281:F283,1)+COUNTIF(J281:J283,1)+COUNTIF(N281:N283,1)+COUNTIF(R281:R283,1)</f>
        <v>1</v>
      </c>
      <c r="U282" s="7" t="s">
        <v>0</v>
      </c>
      <c r="V282" s="7">
        <f>COUNTIF(F281:F283,0)+COUNTIF(J281:J283,0)+COUNTIF(N281:N283,0)+COUNTIF(R281:R283,0)</f>
        <v>2</v>
      </c>
      <c r="W282" s="30"/>
      <c r="X282" s="57"/>
      <c r="Y282" s="28"/>
      <c r="Z282" s="56"/>
    </row>
    <row r="283" spans="1:26">
      <c r="A283" s="83"/>
      <c r="B283" s="82"/>
      <c r="C283" s="78">
        <f>IF(I279="","",I279)</f>
        <v>17</v>
      </c>
      <c r="D283" s="76" t="str">
        <f>IF(C283="","","-")</f>
        <v>-</v>
      </c>
      <c r="E283" s="77">
        <f>IF(G279="","",G279)</f>
        <v>21</v>
      </c>
      <c r="F283" s="9">
        <f>IF(C283="","",IF(C283&gt;E283,1,0))</f>
        <v>0</v>
      </c>
      <c r="G283" s="81"/>
      <c r="H283" s="80"/>
      <c r="I283" s="80"/>
      <c r="J283" s="79"/>
      <c r="K283" s="75"/>
      <c r="L283" s="8" t="str">
        <f>IF(K283="","","-")</f>
        <v/>
      </c>
      <c r="M283" s="73"/>
      <c r="N283" s="8" t="str">
        <f>IF(K283="","",IF(K283&gt;M283,1,0))</f>
        <v/>
      </c>
      <c r="O283" s="75"/>
      <c r="P283" s="72" t="str">
        <f>IF(O283="","","-")</f>
        <v/>
      </c>
      <c r="Q283" s="73"/>
      <c r="R283" s="8" t="str">
        <f>IF(O283="","",IF(O283&gt;Q283,1,0))</f>
        <v/>
      </c>
      <c r="S283" s="68" t="s">
        <v>1</v>
      </c>
      <c r="T283" s="68">
        <f>SUM(C281:C283)+SUM(G281:G283)+SUM(K281:K283)+SUM(O281:O283)</f>
        <v>53</v>
      </c>
      <c r="U283" s="69" t="s">
        <v>0</v>
      </c>
      <c r="V283" s="69">
        <f>SUM(E281:E283)+SUM(I281:I283)+SUM(M281:M283)+SUM(Q281:Q283)</f>
        <v>62</v>
      </c>
      <c r="W283" s="68">
        <f>T283-V283</f>
        <v>-9</v>
      </c>
      <c r="X283" s="67"/>
      <c r="Y283" s="66"/>
      <c r="Z283" s="65"/>
    </row>
    <row r="284" spans="1:26">
      <c r="A284" s="39"/>
      <c r="B284" s="112"/>
      <c r="C284" s="63" t="str">
        <f>IF(R277="","",IF(O276="○","×","○"))</f>
        <v/>
      </c>
      <c r="D284" s="62"/>
      <c r="E284" s="61"/>
      <c r="F284" s="9"/>
      <c r="G284" s="63" t="str">
        <f>IF(R281="","",IF(O280="○","×","○"))</f>
        <v/>
      </c>
      <c r="H284" s="62"/>
      <c r="I284" s="61"/>
      <c r="J284" s="9"/>
      <c r="K284" s="63"/>
      <c r="L284" s="62"/>
      <c r="M284" s="61"/>
      <c r="N284" s="9"/>
      <c r="O284" s="35"/>
      <c r="P284" s="34"/>
      <c r="Q284" s="34"/>
      <c r="R284" s="33"/>
      <c r="S284" s="30"/>
      <c r="T284" s="30"/>
      <c r="U284" s="7"/>
      <c r="V284" s="7"/>
      <c r="W284" s="30"/>
      <c r="X284" s="30"/>
      <c r="Y284" s="28"/>
      <c r="Z284" s="60" t="str">
        <f>IF(C284="","",RANK(W287,W279:W287,0))</f>
        <v/>
      </c>
    </row>
    <row r="285" spans="1:26">
      <c r="A285" s="59"/>
      <c r="B285" s="58"/>
      <c r="C285" s="32" t="str">
        <f>IF(Q277="","",Q277)</f>
        <v/>
      </c>
      <c r="D285" s="8" t="str">
        <f>IF(C285="","","-")</f>
        <v/>
      </c>
      <c r="E285" s="31" t="str">
        <f>IF(C285="","",O277)</f>
        <v/>
      </c>
      <c r="F285" s="8" t="str">
        <f>IF(C285="","",IF(C285&gt;E285,1,0))</f>
        <v/>
      </c>
      <c r="G285" s="32" t="str">
        <f>IF(Q281="","",Q281)</f>
        <v/>
      </c>
      <c r="H285" s="8" t="str">
        <f>IF(G285="","","-")</f>
        <v/>
      </c>
      <c r="I285" s="31" t="str">
        <f>IF(G285="","",O281)</f>
        <v/>
      </c>
      <c r="J285" s="8" t="str">
        <f>IF(G285="","",IF(G285&gt;I285,1,0))</f>
        <v/>
      </c>
      <c r="K285" s="32"/>
      <c r="L285" s="8" t="str">
        <f>IF(K285="","","-")</f>
        <v/>
      </c>
      <c r="M285" s="31" t="str">
        <f>IF(K285="","",#REF!)</f>
        <v/>
      </c>
      <c r="N285" s="8" t="str">
        <f>IF(K285="","",IF(K285&gt;M285,1,0))</f>
        <v/>
      </c>
      <c r="O285" s="35"/>
      <c r="P285" s="34"/>
      <c r="Q285" s="34"/>
      <c r="R285" s="33"/>
      <c r="S285" s="30" t="s">
        <v>8</v>
      </c>
      <c r="T285" s="30" t="str">
        <f>IF(C284="","",COUNTIF(C284:R284,"○"))</f>
        <v/>
      </c>
      <c r="U285" s="7" t="s">
        <v>0</v>
      </c>
      <c r="V285" s="7" t="str">
        <f>IF(T285="","",COUNTIF(C284:R284,"×"))</f>
        <v/>
      </c>
      <c r="W285" s="30"/>
      <c r="X285" s="30"/>
      <c r="Y285" s="28"/>
      <c r="Z285" s="56"/>
    </row>
    <row r="286" spans="1:26">
      <c r="A286" s="59"/>
      <c r="B286" s="58"/>
      <c r="C286" s="32" t="str">
        <f>IF(Q278="","",Q278)</f>
        <v/>
      </c>
      <c r="D286" s="8" t="str">
        <f>IF(C286="","","-")</f>
        <v/>
      </c>
      <c r="E286" s="31" t="str">
        <f>IF(C286="","",O278)</f>
        <v/>
      </c>
      <c r="F286" s="8" t="str">
        <f>IF(C286="","",IF(C286&gt;E286,1,0))</f>
        <v/>
      </c>
      <c r="G286" s="32" t="str">
        <f>IF(Q282="","",Q282)</f>
        <v/>
      </c>
      <c r="H286" s="8" t="str">
        <f>IF(G286="","","-")</f>
        <v/>
      </c>
      <c r="I286" s="31" t="str">
        <f>IF(G286="","",O282)</f>
        <v/>
      </c>
      <c r="J286" s="8" t="str">
        <f>IF(G286="","",IF(G286&gt;I286,1,0))</f>
        <v/>
      </c>
      <c r="K286" s="32"/>
      <c r="L286" s="8" t="str">
        <f>IF(K286="","","-")</f>
        <v/>
      </c>
      <c r="M286" s="31" t="str">
        <f>IF(K286="","",#REF!)</f>
        <v/>
      </c>
      <c r="N286" s="8" t="str">
        <f>IF(K286="","",IF(K286&gt;M286,1,0))</f>
        <v/>
      </c>
      <c r="O286" s="35"/>
      <c r="P286" s="34"/>
      <c r="Q286" s="34"/>
      <c r="R286" s="33"/>
      <c r="S286" s="30" t="s">
        <v>3</v>
      </c>
      <c r="T286" s="30">
        <f>COUNTIF(F285:F287,1)+COUNTIF(J285:J287,1)+COUNTIF(N285:N287,1)+COUNTIF(R285:R287,1)</f>
        <v>0</v>
      </c>
      <c r="U286" s="7" t="s">
        <v>0</v>
      </c>
      <c r="V286" s="7">
        <f>COUNTIF(F285:F287,0)+COUNTIF(J285:J287,0)+COUNTIF(N285:N287,0)+COUNTIF(R285:R287,0)</f>
        <v>0</v>
      </c>
      <c r="W286" s="30"/>
      <c r="X286" s="30"/>
      <c r="Y286" s="28"/>
      <c r="Z286" s="56"/>
    </row>
    <row r="287" spans="1:26" ht="14.25" thickBot="1">
      <c r="A287" s="111"/>
      <c r="B287" s="110"/>
      <c r="C287" s="18" t="str">
        <f>IF(Q279="","",Q279)</f>
        <v/>
      </c>
      <c r="D287" s="16" t="str">
        <f>IF(C287="","","-")</f>
        <v/>
      </c>
      <c r="E287" s="17" t="str">
        <f>IF(C287="","",O279)</f>
        <v/>
      </c>
      <c r="F287" s="16" t="str">
        <f>IF(C287="","",IF(C287&gt;E287,1,0))</f>
        <v/>
      </c>
      <c r="G287" s="18" t="str">
        <f>IF(Q283="","",Q283)</f>
        <v/>
      </c>
      <c r="H287" s="16" t="str">
        <f>IF(G287="","","-")</f>
        <v/>
      </c>
      <c r="I287" s="17" t="str">
        <f>IF(G287="","",O283)</f>
        <v/>
      </c>
      <c r="J287" s="16" t="str">
        <f>IF(G287="","",IF(G287&gt;I287,1,0))</f>
        <v/>
      </c>
      <c r="K287" s="18"/>
      <c r="L287" s="16" t="str">
        <f>IF(K287="","","-")</f>
        <v/>
      </c>
      <c r="M287" s="17" t="str">
        <f>IF(K287="","",#REF!)</f>
        <v/>
      </c>
      <c r="N287" s="16" t="str">
        <f>IF(K287="","",IF(K287&gt;M287,1,0))</f>
        <v/>
      </c>
      <c r="O287" s="21"/>
      <c r="P287" s="20"/>
      <c r="Q287" s="20"/>
      <c r="R287" s="19"/>
      <c r="S287" s="14" t="s">
        <v>1</v>
      </c>
      <c r="T287" s="14">
        <f>SUM(C285:C287)+SUM(G285:G287)+SUM(K285:K287)+SUM(O285:O287)</f>
        <v>0</v>
      </c>
      <c r="U287" s="15" t="s">
        <v>0</v>
      </c>
      <c r="V287" s="15">
        <f>SUM(E285:E287)+SUM(I285:I287)+SUM(M285:M287)+SUM(Q285:Q287)</f>
        <v>0</v>
      </c>
      <c r="W287" s="14" t="str">
        <f>IF(T285="","",T287-V287)</f>
        <v/>
      </c>
      <c r="X287" s="14"/>
      <c r="Y287" s="12"/>
      <c r="Z287" s="109"/>
    </row>
    <row r="288" spans="1:26">
      <c r="A288" s="108"/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6"/>
      <c r="T288" s="106"/>
      <c r="U288" s="106"/>
      <c r="V288" s="106"/>
      <c r="W288" s="106"/>
      <c r="X288" s="106"/>
      <c r="Y288" s="106"/>
    </row>
    <row r="289" spans="1:26" ht="14.25" thickBot="1">
      <c r="A289" s="105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X289" s="1"/>
    </row>
    <row r="290" spans="1:26">
      <c r="A290" s="104" t="s">
        <v>17</v>
      </c>
      <c r="B290" s="97"/>
      <c r="C290" s="102" t="str">
        <f>A293</f>
        <v>石丸　大智</v>
      </c>
      <c r="D290" s="101"/>
      <c r="E290" s="101"/>
      <c r="F290" s="103"/>
      <c r="G290" s="102" t="str">
        <f>A297</f>
        <v>曽我井　優斗</v>
      </c>
      <c r="H290" s="101"/>
      <c r="I290" s="101"/>
      <c r="J290" s="100"/>
      <c r="K290" s="102" t="s">
        <v>4</v>
      </c>
      <c r="L290" s="101"/>
      <c r="M290" s="101"/>
      <c r="N290" s="100"/>
      <c r="O290" s="102" t="str">
        <f>IF(A306="","",A306)</f>
        <v/>
      </c>
      <c r="P290" s="101"/>
      <c r="Q290" s="101"/>
      <c r="R290" s="100"/>
      <c r="S290" s="99" t="s">
        <v>16</v>
      </c>
      <c r="T290" s="98"/>
      <c r="U290" s="98"/>
      <c r="V290" s="98"/>
      <c r="W290" s="97"/>
      <c r="X290" s="96" t="s">
        <v>15</v>
      </c>
      <c r="Y290" s="95" t="s">
        <v>14</v>
      </c>
      <c r="Z290" s="64" t="s">
        <v>14</v>
      </c>
    </row>
    <row r="291" spans="1:26">
      <c r="A291" s="83"/>
      <c r="B291" s="90"/>
      <c r="C291" s="93" t="str">
        <f>A294</f>
        <v>（東雲ＢＳＳ）</v>
      </c>
      <c r="D291" s="92"/>
      <c r="E291" s="92"/>
      <c r="F291" s="94"/>
      <c r="G291" s="93" t="str">
        <f>A298</f>
        <v>（小松島Ｊｒ）</v>
      </c>
      <c r="H291" s="92"/>
      <c r="I291" s="92"/>
      <c r="J291" s="76"/>
      <c r="K291" s="93" t="str">
        <f>A302</f>
        <v>（ＡＢＣジュニア）</v>
      </c>
      <c r="L291" s="92"/>
      <c r="M291" s="92"/>
      <c r="N291" s="76"/>
      <c r="O291" s="93" t="str">
        <f>IF(A307="","",A307)</f>
        <v/>
      </c>
      <c r="P291" s="92"/>
      <c r="Q291" s="92"/>
      <c r="R291" s="76"/>
      <c r="S291" s="91"/>
      <c r="T291" s="82"/>
      <c r="U291" s="82"/>
      <c r="V291" s="82"/>
      <c r="W291" s="90"/>
      <c r="X291" s="89"/>
      <c r="Y291" s="66"/>
      <c r="Z291" s="82"/>
    </row>
    <row r="292" spans="1:26">
      <c r="A292" s="51"/>
      <c r="B292" s="64"/>
      <c r="C292" s="49"/>
      <c r="D292" s="48"/>
      <c r="E292" s="48"/>
      <c r="F292" s="47"/>
      <c r="G292" s="46" t="str">
        <f>IF(SUM(J293:J295)&gt;=2,"○","×")</f>
        <v>○</v>
      </c>
      <c r="H292" s="45"/>
      <c r="I292" s="44"/>
      <c r="J292" s="43"/>
      <c r="K292" s="46" t="str">
        <f>IF(SUM(N293:N295)&gt;=2,"○","×")</f>
        <v>○</v>
      </c>
      <c r="L292" s="45"/>
      <c r="M292" s="44"/>
      <c r="N292" s="43"/>
      <c r="O292" s="46" t="str">
        <f>IF(R293="","",IF(SUM(R293:R295)&gt;=2,"○","×"))</f>
        <v/>
      </c>
      <c r="P292" s="45"/>
      <c r="Q292" s="44"/>
      <c r="R292" s="43"/>
      <c r="S292" s="87"/>
      <c r="T292" s="87"/>
      <c r="U292" s="88"/>
      <c r="V292" s="88"/>
      <c r="W292" s="87"/>
      <c r="X292" s="42" t="s">
        <v>13</v>
      </c>
      <c r="Y292" s="41">
        <v>1</v>
      </c>
      <c r="Z292" s="60" t="e">
        <f>RANK(W295,W292:W308,0)</f>
        <v>#REF!</v>
      </c>
    </row>
    <row r="293" spans="1:26">
      <c r="A293" s="59" t="s">
        <v>12</v>
      </c>
      <c r="B293" s="58"/>
      <c r="C293" s="35"/>
      <c r="D293" s="34"/>
      <c r="E293" s="34"/>
      <c r="F293" s="33"/>
      <c r="G293" s="37">
        <v>21</v>
      </c>
      <c r="H293" s="9" t="str">
        <f>IF(G293="","","-")</f>
        <v>-</v>
      </c>
      <c r="I293" s="36">
        <v>12</v>
      </c>
      <c r="J293" s="9">
        <f>IF(G293="","",IF(G293&gt;I293,1,0))</f>
        <v>1</v>
      </c>
      <c r="K293" s="37">
        <v>21</v>
      </c>
      <c r="L293" s="9" t="str">
        <f>IF(K293="","","-")</f>
        <v>-</v>
      </c>
      <c r="M293" s="36">
        <v>4</v>
      </c>
      <c r="N293" s="9">
        <f>IF(K293="","",IF(K293&gt;M293,1,0))</f>
        <v>1</v>
      </c>
      <c r="O293" s="32"/>
      <c r="P293" s="86" t="str">
        <f>IF(O293="","","-")</f>
        <v/>
      </c>
      <c r="Q293" s="31"/>
      <c r="R293" s="8" t="str">
        <f>IF(O293="","",IF(O293&gt;Q293,1,0))</f>
        <v/>
      </c>
      <c r="S293" s="85" t="s">
        <v>8</v>
      </c>
      <c r="T293" s="85">
        <f>COUNTIF(C292:R292,"○")</f>
        <v>2</v>
      </c>
      <c r="U293" s="84" t="s">
        <v>0</v>
      </c>
      <c r="V293" s="7">
        <f>COUNTIF(C292:R292,"×")</f>
        <v>0</v>
      </c>
      <c r="W293" s="30"/>
      <c r="X293" s="57"/>
      <c r="Y293" s="28"/>
      <c r="Z293" s="56"/>
    </row>
    <row r="294" spans="1:26">
      <c r="A294" s="59" t="s">
        <v>11</v>
      </c>
      <c r="B294" s="58"/>
      <c r="C294" s="35"/>
      <c r="D294" s="34"/>
      <c r="E294" s="34"/>
      <c r="F294" s="33"/>
      <c r="G294" s="37">
        <v>23</v>
      </c>
      <c r="H294" s="9" t="str">
        <f>IF(G294="","","-")</f>
        <v>-</v>
      </c>
      <c r="I294" s="36">
        <v>21</v>
      </c>
      <c r="J294" s="9">
        <f>IF(G294="","",IF(G294&gt;I294,1,0))</f>
        <v>1</v>
      </c>
      <c r="K294" s="37">
        <v>21</v>
      </c>
      <c r="L294" s="9" t="str">
        <f>IF(K294="","","-")</f>
        <v>-</v>
      </c>
      <c r="M294" s="36">
        <v>16</v>
      </c>
      <c r="N294" s="9">
        <f>IF(K294="","",IF(K294&gt;M294,1,0))</f>
        <v>1</v>
      </c>
      <c r="O294" s="32"/>
      <c r="P294" s="86" t="str">
        <f>IF(O294="","","-")</f>
        <v/>
      </c>
      <c r="Q294" s="31"/>
      <c r="R294" s="8" t="str">
        <f>IF(O294="","",IF(O294&gt;Q294,1,0))</f>
        <v/>
      </c>
      <c r="S294" s="85" t="s">
        <v>3</v>
      </c>
      <c r="T294" s="85">
        <f>COUNTIF(F293:F295,1)+COUNTIF(J293:J295,1)+COUNTIF(N293:N295,1)+COUNTIF(R293:R295,1)</f>
        <v>4</v>
      </c>
      <c r="U294" s="84" t="s">
        <v>0</v>
      </c>
      <c r="V294" s="7">
        <f>COUNTIF(F293:F295,0)+COUNTIF(J293:J295,0)+COUNTIF(N293:N295,0)+COUNTIF(R293:R295,0)</f>
        <v>0</v>
      </c>
      <c r="W294" s="30"/>
      <c r="X294" s="57"/>
      <c r="Y294" s="28"/>
      <c r="Z294" s="56"/>
    </row>
    <row r="295" spans="1:26">
      <c r="A295" s="83"/>
      <c r="B295" s="82"/>
      <c r="C295" s="81"/>
      <c r="D295" s="80"/>
      <c r="E295" s="80"/>
      <c r="F295" s="79"/>
      <c r="G295" s="78"/>
      <c r="H295" s="76" t="str">
        <f>IF(G295="","","-")</f>
        <v/>
      </c>
      <c r="I295" s="77"/>
      <c r="J295" s="76" t="str">
        <f>IF(G295="","",IF(G295&gt;I295,1,0))</f>
        <v/>
      </c>
      <c r="K295" s="78"/>
      <c r="L295" s="76" t="str">
        <f>IF(K295="","","-")</f>
        <v/>
      </c>
      <c r="M295" s="77"/>
      <c r="N295" s="76" t="str">
        <f>IF(K295="","",IF(K295&gt;M295,1,0))</f>
        <v/>
      </c>
      <c r="O295" s="75"/>
      <c r="P295" s="74" t="str">
        <f>IF(O295="","","-")</f>
        <v/>
      </c>
      <c r="Q295" s="73"/>
      <c r="R295" s="72" t="str">
        <f>IF(O295="","",IF(O295&gt;Q295,1,0))</f>
        <v/>
      </c>
      <c r="S295" s="71" t="s">
        <v>1</v>
      </c>
      <c r="T295" s="71">
        <f>SUM(C293:C295)+SUM(G293:G295)+SUM(K293:K295)+SUM(O293:O295)</f>
        <v>86</v>
      </c>
      <c r="U295" s="70" t="s">
        <v>0</v>
      </c>
      <c r="V295" s="69">
        <f>SUM(E293:E295)+SUM(I293:I295)+SUM(M293:M295)+SUM(Q293:Q295)</f>
        <v>53</v>
      </c>
      <c r="W295" s="68">
        <f>T295-V295</f>
        <v>33</v>
      </c>
      <c r="X295" s="67"/>
      <c r="Y295" s="66"/>
      <c r="Z295" s="65"/>
    </row>
    <row r="296" spans="1:26">
      <c r="A296" s="51"/>
      <c r="B296" s="64"/>
      <c r="C296" s="63" t="str">
        <f>IF(G292="○","×","○")</f>
        <v>×</v>
      </c>
      <c r="D296" s="62"/>
      <c r="E296" s="61"/>
      <c r="F296" s="9"/>
      <c r="G296" s="35"/>
      <c r="H296" s="34"/>
      <c r="I296" s="34"/>
      <c r="J296" s="33"/>
      <c r="K296" s="63" t="str">
        <f>IF(SUM(N297:N298)&gt;=2,"○","×")</f>
        <v>○</v>
      </c>
      <c r="L296" s="62"/>
      <c r="M296" s="61"/>
      <c r="N296" s="9"/>
      <c r="O296" s="46" t="str">
        <f>IF(R297="","",IF(SUM(R297:R298)&gt;=2,"○","×"))</f>
        <v/>
      </c>
      <c r="P296" s="45"/>
      <c r="Q296" s="44"/>
      <c r="R296" s="9"/>
      <c r="S296" s="30"/>
      <c r="T296" s="30"/>
      <c r="U296" s="7"/>
      <c r="V296" s="7"/>
      <c r="W296" s="30"/>
      <c r="X296" s="42" t="s">
        <v>10</v>
      </c>
      <c r="Y296" s="41">
        <v>2</v>
      </c>
      <c r="Z296" s="60" t="e">
        <f>RANK(#REF!,W295:W308,0)</f>
        <v>#REF!</v>
      </c>
    </row>
    <row r="297" spans="1:26">
      <c r="A297" s="59" t="s">
        <v>9</v>
      </c>
      <c r="B297" s="58"/>
      <c r="C297" s="37">
        <f>I293</f>
        <v>12</v>
      </c>
      <c r="D297" s="9" t="str">
        <f>IF(C297="","","-")</f>
        <v>-</v>
      </c>
      <c r="E297" s="36">
        <f>G293</f>
        <v>21</v>
      </c>
      <c r="F297" s="9">
        <f>IF(C297="","",IF(C297&gt;E297,1,0))</f>
        <v>0</v>
      </c>
      <c r="G297" s="35"/>
      <c r="H297" s="34"/>
      <c r="I297" s="34"/>
      <c r="J297" s="33"/>
      <c r="K297" s="37">
        <v>21</v>
      </c>
      <c r="L297" s="9" t="str">
        <f>IF(K297="","","-")</f>
        <v>-</v>
      </c>
      <c r="M297" s="36">
        <v>19</v>
      </c>
      <c r="N297" s="9">
        <f>IF(K297="","",IF(K297&gt;M297,1,0))</f>
        <v>1</v>
      </c>
      <c r="O297" s="32"/>
      <c r="P297" s="8" t="str">
        <f>IF(O297="","","-")</f>
        <v/>
      </c>
      <c r="Q297" s="31"/>
      <c r="R297" s="8" t="str">
        <f>IF(O297="","",IF(O297&gt;Q297,1,0))</f>
        <v/>
      </c>
      <c r="S297" s="30" t="s">
        <v>8</v>
      </c>
      <c r="T297" s="30">
        <f>COUNTIF(C296:R296,"○")</f>
        <v>1</v>
      </c>
      <c r="U297" s="7" t="s">
        <v>0</v>
      </c>
      <c r="V297" s="7">
        <f>COUNTIF(C296:R296,"×")</f>
        <v>1</v>
      </c>
      <c r="W297" s="30"/>
      <c r="X297" s="57"/>
      <c r="Y297" s="28"/>
      <c r="Z297" s="56"/>
    </row>
    <row r="298" spans="1:26">
      <c r="A298" s="59" t="s">
        <v>7</v>
      </c>
      <c r="B298" s="58"/>
      <c r="C298" s="37">
        <f>I294</f>
        <v>21</v>
      </c>
      <c r="D298" s="9" t="str">
        <f>IF(C298="","","-")</f>
        <v>-</v>
      </c>
      <c r="E298" s="36">
        <f>G294</f>
        <v>23</v>
      </c>
      <c r="F298" s="9">
        <f>IF(C298="","",IF(C298&gt;E298,1,0))</f>
        <v>0</v>
      </c>
      <c r="G298" s="35"/>
      <c r="H298" s="34"/>
      <c r="I298" s="34"/>
      <c r="J298" s="33"/>
      <c r="K298" s="37">
        <v>21</v>
      </c>
      <c r="L298" s="9" t="str">
        <f>IF(K298="","","-")</f>
        <v>-</v>
      </c>
      <c r="M298" s="36">
        <v>15</v>
      </c>
      <c r="N298" s="9">
        <f>IF(K298="","",IF(K298&gt;M298,1,0))</f>
        <v>1</v>
      </c>
      <c r="O298" s="32"/>
      <c r="P298" s="8" t="str">
        <f>IF(O298="","","-")</f>
        <v/>
      </c>
      <c r="Q298" s="31"/>
      <c r="R298" s="8" t="str">
        <f>IF(O298="","",IF(O298&gt;Q298,1,0))</f>
        <v/>
      </c>
      <c r="S298" s="30" t="s">
        <v>3</v>
      </c>
      <c r="T298" s="30">
        <f>COUNTIF(F297:F298,1)+COUNTIF(J297:J298,1)+COUNTIF(N297:N298,1)+COUNTIF(R297:R298,1)</f>
        <v>2</v>
      </c>
      <c r="U298" s="7" t="s">
        <v>0</v>
      </c>
      <c r="V298" s="7">
        <f>COUNTIF(F297:F298,0)+COUNTIF(J297:J298,0)+COUNTIF(N297:N298,0)+COUNTIF(R297:R298,0)</f>
        <v>2</v>
      </c>
      <c r="W298" s="30"/>
      <c r="X298" s="57"/>
      <c r="Y298" s="28"/>
      <c r="Z298" s="56"/>
    </row>
    <row r="299" spans="1:26">
      <c r="A299" s="55"/>
      <c r="B299" s="54"/>
      <c r="C299" s="37"/>
      <c r="D299" s="9"/>
      <c r="E299" s="36"/>
      <c r="F299" s="9"/>
      <c r="G299" s="37"/>
      <c r="H299" s="9"/>
      <c r="I299" s="9"/>
      <c r="J299" s="9"/>
      <c r="K299" s="37"/>
      <c r="L299" s="9"/>
      <c r="M299" s="9"/>
      <c r="N299" s="9"/>
      <c r="O299" s="32"/>
      <c r="P299" s="8"/>
      <c r="Q299" s="31"/>
      <c r="R299" s="8"/>
      <c r="S299" s="30"/>
      <c r="T299" s="30"/>
      <c r="U299" s="7"/>
      <c r="V299" s="7"/>
      <c r="W299" s="30"/>
      <c r="X299" s="53"/>
      <c r="Y299" s="52"/>
      <c r="Z299" s="4"/>
    </row>
    <row r="300" spans="1:26">
      <c r="A300" s="51"/>
      <c r="B300" s="50"/>
      <c r="C300" s="46" t="s">
        <v>6</v>
      </c>
      <c r="D300" s="45"/>
      <c r="E300" s="44"/>
      <c r="F300" s="43"/>
      <c r="G300" s="46" t="s">
        <v>6</v>
      </c>
      <c r="H300" s="45"/>
      <c r="I300" s="44"/>
      <c r="J300" s="43"/>
      <c r="K300" s="49"/>
      <c r="L300" s="48"/>
      <c r="M300" s="48"/>
      <c r="N300" s="47"/>
      <c r="O300" s="46"/>
      <c r="P300" s="45"/>
      <c r="Q300" s="44"/>
      <c r="R300" s="43"/>
      <c r="S300" s="30"/>
      <c r="T300" s="30"/>
      <c r="U300" s="7"/>
      <c r="V300" s="7"/>
      <c r="W300" s="30"/>
      <c r="X300" s="42" t="s">
        <v>5</v>
      </c>
      <c r="Y300" s="41">
        <v>3</v>
      </c>
      <c r="Z300" s="40" t="e">
        <f>IF(C300="","",RANK(W302,W295:W308,0))</f>
        <v>#REF!</v>
      </c>
    </row>
    <row r="301" spans="1:26">
      <c r="A301" s="39" t="s">
        <v>4</v>
      </c>
      <c r="B301" s="38"/>
      <c r="C301" s="37">
        <v>4</v>
      </c>
      <c r="D301" s="9" t="str">
        <f>IF(C301="","","-")</f>
        <v>-</v>
      </c>
      <c r="E301" s="36">
        <f>IF(C301="","",K294)</f>
        <v>21</v>
      </c>
      <c r="F301" s="9">
        <f>IF(C301="","",IF(C301&gt;E301,1,0))</f>
        <v>0</v>
      </c>
      <c r="G301" s="37">
        <v>19</v>
      </c>
      <c r="H301" s="9" t="str">
        <f>IF(G301="","","-")</f>
        <v>-</v>
      </c>
      <c r="I301" s="36">
        <v>21</v>
      </c>
      <c r="J301" s="9">
        <f>IF(G301="","",IF(G301&gt;I301,1,0))</f>
        <v>0</v>
      </c>
      <c r="K301" s="35"/>
      <c r="L301" s="34"/>
      <c r="M301" s="34"/>
      <c r="N301" s="33"/>
      <c r="O301" s="32"/>
      <c r="P301" s="8" t="str">
        <f>IF(O301="","","-")</f>
        <v/>
      </c>
      <c r="Q301" s="31"/>
      <c r="R301" s="8" t="str">
        <f>IF(O301="","",IF(O301&gt;Q301,1,0))</f>
        <v/>
      </c>
      <c r="S301" s="30" t="s">
        <v>3</v>
      </c>
      <c r="T301" s="30">
        <f>COUNTIF(F301:F302,1)+COUNTIF(J301:J302,1)+COUNTIF(N301:N302,1)+COUNTIF(R301:R302,1)</f>
        <v>0</v>
      </c>
      <c r="U301" s="7" t="s">
        <v>0</v>
      </c>
      <c r="V301" s="7">
        <f>COUNTIF(F301:F302,0)+COUNTIF(J301:J302,0)+COUNTIF(N301:N302,0)+COUNTIF(R301:R302,0)</f>
        <v>4</v>
      </c>
      <c r="W301" s="30"/>
      <c r="X301" s="29"/>
      <c r="Y301" s="28"/>
      <c r="Z301" s="27"/>
    </row>
    <row r="302" spans="1:26" ht="14.25" thickBot="1">
      <c r="A302" s="26" t="s">
        <v>2</v>
      </c>
      <c r="B302" s="25"/>
      <c r="C302" s="24">
        <v>16</v>
      </c>
      <c r="D302" s="22" t="str">
        <f>IF(C302="","","-")</f>
        <v>-</v>
      </c>
      <c r="E302" s="23">
        <v>21</v>
      </c>
      <c r="F302" s="22">
        <f>IF(C302="","",IF(C302&gt;E302,1,0))</f>
        <v>0</v>
      </c>
      <c r="G302" s="24">
        <v>15</v>
      </c>
      <c r="H302" s="22" t="str">
        <f>IF(G302="","","-")</f>
        <v>-</v>
      </c>
      <c r="I302" s="23">
        <v>21</v>
      </c>
      <c r="J302" s="22">
        <f>IF(G302="","",IF(G302&gt;I302,1,0))</f>
        <v>0</v>
      </c>
      <c r="K302" s="21"/>
      <c r="L302" s="20"/>
      <c r="M302" s="20"/>
      <c r="N302" s="19"/>
      <c r="O302" s="18"/>
      <c r="P302" s="16" t="str">
        <f>IF(O302="","","-")</f>
        <v/>
      </c>
      <c r="Q302" s="17"/>
      <c r="R302" s="16" t="str">
        <f>IF(O302="","",IF(O302&gt;Q302,1,0))</f>
        <v/>
      </c>
      <c r="S302" s="14" t="s">
        <v>1</v>
      </c>
      <c r="T302" s="14">
        <f>SUM(C301:C302)+SUM(G301:G302)+SUM(K301:K302)+SUM(O301:O302)</f>
        <v>54</v>
      </c>
      <c r="U302" s="15" t="s">
        <v>0</v>
      </c>
      <c r="V302" s="15">
        <f>SUM(E301:E302)+SUM(I301:I302)+SUM(M301:M302)+SUM(Q301:Q302)</f>
        <v>84</v>
      </c>
      <c r="W302" s="14" t="e">
        <f>IF(#REF!="","",T302-V302)</f>
        <v>#REF!</v>
      </c>
      <c r="X302" s="13"/>
      <c r="Y302" s="12"/>
      <c r="Z302" s="11"/>
    </row>
    <row r="303" spans="1:26">
      <c r="A303" s="10"/>
      <c r="B303" s="10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8"/>
      <c r="P303" s="8"/>
      <c r="Q303" s="8"/>
      <c r="R303" s="8"/>
      <c r="S303" s="7"/>
      <c r="T303" s="7"/>
      <c r="U303" s="7"/>
      <c r="V303" s="7"/>
      <c r="W303" s="7"/>
      <c r="X303" s="6"/>
      <c r="Y303" s="5"/>
      <c r="Z303" s="4"/>
    </row>
    <row r="304" spans="1:26">
      <c r="A304" s="10"/>
      <c r="B304" s="10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8"/>
      <c r="P304" s="8"/>
      <c r="Q304" s="8"/>
      <c r="R304" s="8"/>
      <c r="S304" s="7"/>
      <c r="T304" s="7"/>
      <c r="U304" s="7"/>
      <c r="V304" s="7"/>
      <c r="W304" s="7"/>
      <c r="X304" s="6"/>
      <c r="Y304" s="5"/>
      <c r="Z304" s="4"/>
    </row>
  </sheetData>
  <mergeCells count="902">
    <mergeCell ref="X231:X234"/>
    <mergeCell ref="Y231:Y234"/>
    <mergeCell ref="Z231:Z234"/>
    <mergeCell ref="A232:B232"/>
    <mergeCell ref="A233:B233"/>
    <mergeCell ref="A234:B234"/>
    <mergeCell ref="Y227:Y230"/>
    <mergeCell ref="Z227:Z230"/>
    <mergeCell ref="A228:B228"/>
    <mergeCell ref="A229:B229"/>
    <mergeCell ref="A230:B230"/>
    <mergeCell ref="A231:B231"/>
    <mergeCell ref="C231:E231"/>
    <mergeCell ref="G231:I231"/>
    <mergeCell ref="K231:M231"/>
    <mergeCell ref="O231:R234"/>
    <mergeCell ref="A227:B227"/>
    <mergeCell ref="C227:E227"/>
    <mergeCell ref="G227:I227"/>
    <mergeCell ref="K227:N230"/>
    <mergeCell ref="O227:Q227"/>
    <mergeCell ref="X227:X230"/>
    <mergeCell ref="X223:X226"/>
    <mergeCell ref="Y223:Y226"/>
    <mergeCell ref="Z223:Z226"/>
    <mergeCell ref="A224:B224"/>
    <mergeCell ref="A225:B225"/>
    <mergeCell ref="A226:B226"/>
    <mergeCell ref="Y219:Y222"/>
    <mergeCell ref="Z219:Z222"/>
    <mergeCell ref="A220:B220"/>
    <mergeCell ref="A221:B221"/>
    <mergeCell ref="A222:B222"/>
    <mergeCell ref="A223:B223"/>
    <mergeCell ref="C223:E223"/>
    <mergeCell ref="G223:J226"/>
    <mergeCell ref="K223:M223"/>
    <mergeCell ref="O223:Q223"/>
    <mergeCell ref="A219:B219"/>
    <mergeCell ref="C219:F222"/>
    <mergeCell ref="G219:I219"/>
    <mergeCell ref="K219:M219"/>
    <mergeCell ref="O219:Q219"/>
    <mergeCell ref="X219:X222"/>
    <mergeCell ref="X217:X218"/>
    <mergeCell ref="Y217:Y218"/>
    <mergeCell ref="Z217:Z218"/>
    <mergeCell ref="C218:F218"/>
    <mergeCell ref="G218:I218"/>
    <mergeCell ref="K218:M218"/>
    <mergeCell ref="O218:Q218"/>
    <mergeCell ref="A217:B218"/>
    <mergeCell ref="C217:F217"/>
    <mergeCell ref="G217:I217"/>
    <mergeCell ref="K217:M217"/>
    <mergeCell ref="O217:Q217"/>
    <mergeCell ref="S217:W218"/>
    <mergeCell ref="X212:X215"/>
    <mergeCell ref="Y212:Y215"/>
    <mergeCell ref="Z212:Z215"/>
    <mergeCell ref="A213:B213"/>
    <mergeCell ref="A214:B214"/>
    <mergeCell ref="A215:B215"/>
    <mergeCell ref="Y208:Y211"/>
    <mergeCell ref="Z208:Z211"/>
    <mergeCell ref="A209:B209"/>
    <mergeCell ref="A210:B210"/>
    <mergeCell ref="A211:B211"/>
    <mergeCell ref="A212:B212"/>
    <mergeCell ref="C212:E212"/>
    <mergeCell ref="G212:I212"/>
    <mergeCell ref="K212:M212"/>
    <mergeCell ref="O212:R215"/>
    <mergeCell ref="A208:B208"/>
    <mergeCell ref="C208:E208"/>
    <mergeCell ref="G208:I208"/>
    <mergeCell ref="K208:N211"/>
    <mergeCell ref="O208:Q208"/>
    <mergeCell ref="X208:X211"/>
    <mergeCell ref="X204:X207"/>
    <mergeCell ref="Y204:Y207"/>
    <mergeCell ref="Z204:Z207"/>
    <mergeCell ref="A205:B205"/>
    <mergeCell ref="A206:B206"/>
    <mergeCell ref="A207:B207"/>
    <mergeCell ref="Y200:Y203"/>
    <mergeCell ref="Z200:Z203"/>
    <mergeCell ref="A201:B201"/>
    <mergeCell ref="A202:B202"/>
    <mergeCell ref="A203:B203"/>
    <mergeCell ref="A204:B204"/>
    <mergeCell ref="C204:E204"/>
    <mergeCell ref="G204:J207"/>
    <mergeCell ref="K204:M204"/>
    <mergeCell ref="O204:Q204"/>
    <mergeCell ref="A200:B200"/>
    <mergeCell ref="C200:F203"/>
    <mergeCell ref="G200:I200"/>
    <mergeCell ref="K200:M200"/>
    <mergeCell ref="O200:Q200"/>
    <mergeCell ref="X200:X203"/>
    <mergeCell ref="X198:X199"/>
    <mergeCell ref="Y198:Y199"/>
    <mergeCell ref="Z198:Z199"/>
    <mergeCell ref="C199:F199"/>
    <mergeCell ref="G199:I199"/>
    <mergeCell ref="K199:M199"/>
    <mergeCell ref="O199:Q199"/>
    <mergeCell ref="A198:B199"/>
    <mergeCell ref="C198:F198"/>
    <mergeCell ref="G198:I198"/>
    <mergeCell ref="K198:M198"/>
    <mergeCell ref="O198:Q198"/>
    <mergeCell ref="S198:W199"/>
    <mergeCell ref="X193:X196"/>
    <mergeCell ref="Y193:Y196"/>
    <mergeCell ref="Z193:Z196"/>
    <mergeCell ref="A194:B194"/>
    <mergeCell ref="A195:B195"/>
    <mergeCell ref="A196:B196"/>
    <mergeCell ref="Y189:Y192"/>
    <mergeCell ref="Z189:Z192"/>
    <mergeCell ref="A190:B190"/>
    <mergeCell ref="A191:B191"/>
    <mergeCell ref="A192:B192"/>
    <mergeCell ref="A193:B193"/>
    <mergeCell ref="C193:E193"/>
    <mergeCell ref="G193:I193"/>
    <mergeCell ref="K193:M193"/>
    <mergeCell ref="O193:R196"/>
    <mergeCell ref="A189:B189"/>
    <mergeCell ref="C189:E189"/>
    <mergeCell ref="G189:I189"/>
    <mergeCell ref="K189:N192"/>
    <mergeCell ref="O189:Q189"/>
    <mergeCell ref="X189:X192"/>
    <mergeCell ref="X185:X188"/>
    <mergeCell ref="Y185:Y188"/>
    <mergeCell ref="Z185:Z188"/>
    <mergeCell ref="A186:B186"/>
    <mergeCell ref="A187:B187"/>
    <mergeCell ref="A188:B188"/>
    <mergeCell ref="Y181:Y184"/>
    <mergeCell ref="Z181:Z184"/>
    <mergeCell ref="A182:B182"/>
    <mergeCell ref="A183:B183"/>
    <mergeCell ref="A184:B184"/>
    <mergeCell ref="A185:B185"/>
    <mergeCell ref="C185:E185"/>
    <mergeCell ref="G185:J188"/>
    <mergeCell ref="K185:M185"/>
    <mergeCell ref="O185:Q185"/>
    <mergeCell ref="A181:B181"/>
    <mergeCell ref="C181:F184"/>
    <mergeCell ref="G181:I181"/>
    <mergeCell ref="K181:M181"/>
    <mergeCell ref="O181:Q181"/>
    <mergeCell ref="X181:X184"/>
    <mergeCell ref="X179:X180"/>
    <mergeCell ref="Y179:Y180"/>
    <mergeCell ref="Z179:Z180"/>
    <mergeCell ref="C180:F180"/>
    <mergeCell ref="G180:I180"/>
    <mergeCell ref="K180:M180"/>
    <mergeCell ref="O180:Q180"/>
    <mergeCell ref="A179:B180"/>
    <mergeCell ref="C179:F179"/>
    <mergeCell ref="G179:I179"/>
    <mergeCell ref="K179:M179"/>
    <mergeCell ref="O179:Q179"/>
    <mergeCell ref="S179:W180"/>
    <mergeCell ref="X174:X177"/>
    <mergeCell ref="Y174:Y177"/>
    <mergeCell ref="Z174:Z177"/>
    <mergeCell ref="A175:B175"/>
    <mergeCell ref="A176:B176"/>
    <mergeCell ref="A177:B177"/>
    <mergeCell ref="Y170:Y173"/>
    <mergeCell ref="Z170:Z173"/>
    <mergeCell ref="A171:B171"/>
    <mergeCell ref="A172:B172"/>
    <mergeCell ref="A173:B173"/>
    <mergeCell ref="A174:B174"/>
    <mergeCell ref="C174:E174"/>
    <mergeCell ref="G174:I174"/>
    <mergeCell ref="K174:M174"/>
    <mergeCell ref="O174:R177"/>
    <mergeCell ref="A170:B170"/>
    <mergeCell ref="C170:E170"/>
    <mergeCell ref="G170:I170"/>
    <mergeCell ref="K170:N173"/>
    <mergeCell ref="O170:Q170"/>
    <mergeCell ref="X170:X173"/>
    <mergeCell ref="X166:X169"/>
    <mergeCell ref="Y166:Y169"/>
    <mergeCell ref="Z166:Z169"/>
    <mergeCell ref="A167:B167"/>
    <mergeCell ref="A168:B168"/>
    <mergeCell ref="A169:B169"/>
    <mergeCell ref="Y162:Y165"/>
    <mergeCell ref="Z162:Z165"/>
    <mergeCell ref="A163:B163"/>
    <mergeCell ref="A164:B164"/>
    <mergeCell ref="A165:B165"/>
    <mergeCell ref="A166:B166"/>
    <mergeCell ref="C166:E166"/>
    <mergeCell ref="G166:J169"/>
    <mergeCell ref="K166:M166"/>
    <mergeCell ref="O166:Q166"/>
    <mergeCell ref="A162:B162"/>
    <mergeCell ref="C162:F165"/>
    <mergeCell ref="G162:I162"/>
    <mergeCell ref="K162:M162"/>
    <mergeCell ref="O162:Q162"/>
    <mergeCell ref="X162:X165"/>
    <mergeCell ref="X160:X161"/>
    <mergeCell ref="Y160:Y161"/>
    <mergeCell ref="Z160:Z161"/>
    <mergeCell ref="C161:F161"/>
    <mergeCell ref="G161:I161"/>
    <mergeCell ref="K161:M161"/>
    <mergeCell ref="O161:Q161"/>
    <mergeCell ref="A160:B161"/>
    <mergeCell ref="C160:F160"/>
    <mergeCell ref="G160:I160"/>
    <mergeCell ref="K160:M160"/>
    <mergeCell ref="O160:Q160"/>
    <mergeCell ref="S160:W161"/>
    <mergeCell ref="A152:B152"/>
    <mergeCell ref="A153:B153"/>
    <mergeCell ref="A154:B154"/>
    <mergeCell ref="A157:Z158"/>
    <mergeCell ref="A151:B151"/>
    <mergeCell ref="C151:E151"/>
    <mergeCell ref="G151:I151"/>
    <mergeCell ref="K151:N154"/>
    <mergeCell ref="O151:Q151"/>
    <mergeCell ref="X151:X154"/>
    <mergeCell ref="X147:X150"/>
    <mergeCell ref="Y147:Y150"/>
    <mergeCell ref="Z147:Z150"/>
    <mergeCell ref="A148:B148"/>
    <mergeCell ref="A149:B149"/>
    <mergeCell ref="A150:B150"/>
    <mergeCell ref="Y151:Y154"/>
    <mergeCell ref="Z151:Z154"/>
    <mergeCell ref="Y143:Y146"/>
    <mergeCell ref="Z143:Z146"/>
    <mergeCell ref="A144:B144"/>
    <mergeCell ref="A145:B145"/>
    <mergeCell ref="A146:B146"/>
    <mergeCell ref="A147:B147"/>
    <mergeCell ref="C147:E147"/>
    <mergeCell ref="G147:J150"/>
    <mergeCell ref="K147:M147"/>
    <mergeCell ref="O147:Q147"/>
    <mergeCell ref="A143:B143"/>
    <mergeCell ref="C143:F146"/>
    <mergeCell ref="G143:I143"/>
    <mergeCell ref="K143:M143"/>
    <mergeCell ref="O143:Q143"/>
    <mergeCell ref="X143:X146"/>
    <mergeCell ref="X141:X142"/>
    <mergeCell ref="Y141:Y142"/>
    <mergeCell ref="Z141:Z142"/>
    <mergeCell ref="C142:F142"/>
    <mergeCell ref="G142:I142"/>
    <mergeCell ref="K142:M142"/>
    <mergeCell ref="O142:Q142"/>
    <mergeCell ref="A141:B142"/>
    <mergeCell ref="C141:F141"/>
    <mergeCell ref="G141:I141"/>
    <mergeCell ref="K141:M141"/>
    <mergeCell ref="O141:Q141"/>
    <mergeCell ref="S141:W142"/>
    <mergeCell ref="X136:X139"/>
    <mergeCell ref="Y136:Y139"/>
    <mergeCell ref="Z136:Z139"/>
    <mergeCell ref="A137:B137"/>
    <mergeCell ref="A138:B138"/>
    <mergeCell ref="A139:B139"/>
    <mergeCell ref="Y132:Y135"/>
    <mergeCell ref="Z132:Z135"/>
    <mergeCell ref="A133:B133"/>
    <mergeCell ref="A134:B134"/>
    <mergeCell ref="A135:B135"/>
    <mergeCell ref="A136:B136"/>
    <mergeCell ref="C136:E136"/>
    <mergeCell ref="G136:I136"/>
    <mergeCell ref="K136:M136"/>
    <mergeCell ref="O136:R139"/>
    <mergeCell ref="A132:B132"/>
    <mergeCell ref="C132:E132"/>
    <mergeCell ref="G132:I132"/>
    <mergeCell ref="K132:N135"/>
    <mergeCell ref="O132:Q132"/>
    <mergeCell ref="X132:X135"/>
    <mergeCell ref="X128:X131"/>
    <mergeCell ref="Y128:Y131"/>
    <mergeCell ref="Z128:Z131"/>
    <mergeCell ref="A129:B129"/>
    <mergeCell ref="A130:B130"/>
    <mergeCell ref="A131:B131"/>
    <mergeCell ref="Y124:Y127"/>
    <mergeCell ref="Z124:Z127"/>
    <mergeCell ref="A125:B125"/>
    <mergeCell ref="A126:B126"/>
    <mergeCell ref="A127:B127"/>
    <mergeCell ref="A128:B128"/>
    <mergeCell ref="C128:E128"/>
    <mergeCell ref="G128:J131"/>
    <mergeCell ref="K128:M128"/>
    <mergeCell ref="O128:Q128"/>
    <mergeCell ref="A124:B124"/>
    <mergeCell ref="C124:F127"/>
    <mergeCell ref="G124:I124"/>
    <mergeCell ref="K124:M124"/>
    <mergeCell ref="O124:Q124"/>
    <mergeCell ref="X124:X127"/>
    <mergeCell ref="X122:X123"/>
    <mergeCell ref="Y122:Y123"/>
    <mergeCell ref="Z122:Z123"/>
    <mergeCell ref="C123:F123"/>
    <mergeCell ref="G123:I123"/>
    <mergeCell ref="K123:M123"/>
    <mergeCell ref="O123:Q123"/>
    <mergeCell ref="A122:B123"/>
    <mergeCell ref="C122:F122"/>
    <mergeCell ref="G122:I122"/>
    <mergeCell ref="K122:M122"/>
    <mergeCell ref="O122:Q122"/>
    <mergeCell ref="S122:W123"/>
    <mergeCell ref="X117:X120"/>
    <mergeCell ref="Y117:Y120"/>
    <mergeCell ref="Z117:Z120"/>
    <mergeCell ref="A118:B118"/>
    <mergeCell ref="A119:B119"/>
    <mergeCell ref="A120:B120"/>
    <mergeCell ref="Y113:Y116"/>
    <mergeCell ref="Z113:Z116"/>
    <mergeCell ref="A114:B114"/>
    <mergeCell ref="A115:B115"/>
    <mergeCell ref="A116:B116"/>
    <mergeCell ref="A117:B117"/>
    <mergeCell ref="C117:E117"/>
    <mergeCell ref="G117:I117"/>
    <mergeCell ref="K117:M117"/>
    <mergeCell ref="O117:R120"/>
    <mergeCell ref="A113:B113"/>
    <mergeCell ref="C113:E113"/>
    <mergeCell ref="G113:I113"/>
    <mergeCell ref="K113:N116"/>
    <mergeCell ref="O113:Q113"/>
    <mergeCell ref="X113:X116"/>
    <mergeCell ref="X109:X112"/>
    <mergeCell ref="Y109:Y112"/>
    <mergeCell ref="Z109:Z112"/>
    <mergeCell ref="A110:B110"/>
    <mergeCell ref="A111:B111"/>
    <mergeCell ref="A112:B112"/>
    <mergeCell ref="Y105:Y108"/>
    <mergeCell ref="Z105:Z108"/>
    <mergeCell ref="A106:B106"/>
    <mergeCell ref="A107:B107"/>
    <mergeCell ref="A108:B108"/>
    <mergeCell ref="A109:B109"/>
    <mergeCell ref="C109:E109"/>
    <mergeCell ref="G109:J112"/>
    <mergeCell ref="K109:M109"/>
    <mergeCell ref="O109:Q109"/>
    <mergeCell ref="A105:B105"/>
    <mergeCell ref="C105:F108"/>
    <mergeCell ref="G105:I105"/>
    <mergeCell ref="K105:M105"/>
    <mergeCell ref="O105:Q105"/>
    <mergeCell ref="X105:X108"/>
    <mergeCell ref="X103:X104"/>
    <mergeCell ref="Y103:Y104"/>
    <mergeCell ref="Z103:Z104"/>
    <mergeCell ref="C104:F104"/>
    <mergeCell ref="G104:I104"/>
    <mergeCell ref="K104:M104"/>
    <mergeCell ref="O104:Q104"/>
    <mergeCell ref="A103:B104"/>
    <mergeCell ref="C103:F103"/>
    <mergeCell ref="G103:I103"/>
    <mergeCell ref="K103:M103"/>
    <mergeCell ref="O103:Q103"/>
    <mergeCell ref="S103:W104"/>
    <mergeCell ref="X98:X101"/>
    <mergeCell ref="Y98:Y101"/>
    <mergeCell ref="Z98:Z101"/>
    <mergeCell ref="A99:B99"/>
    <mergeCell ref="A100:B100"/>
    <mergeCell ref="A101:B101"/>
    <mergeCell ref="Y94:Y97"/>
    <mergeCell ref="Z94:Z97"/>
    <mergeCell ref="A95:B95"/>
    <mergeCell ref="A96:B96"/>
    <mergeCell ref="A97:B97"/>
    <mergeCell ref="A98:B98"/>
    <mergeCell ref="C98:E98"/>
    <mergeCell ref="G98:I98"/>
    <mergeCell ref="K98:M98"/>
    <mergeCell ref="O98:R101"/>
    <mergeCell ref="A94:B94"/>
    <mergeCell ref="C94:E94"/>
    <mergeCell ref="G94:I94"/>
    <mergeCell ref="K94:N97"/>
    <mergeCell ref="O94:Q94"/>
    <mergeCell ref="X94:X97"/>
    <mergeCell ref="X90:X93"/>
    <mergeCell ref="Y90:Y93"/>
    <mergeCell ref="Z90:Z93"/>
    <mergeCell ref="A91:B91"/>
    <mergeCell ref="A92:B92"/>
    <mergeCell ref="A93:B93"/>
    <mergeCell ref="Y86:Y89"/>
    <mergeCell ref="Z86:Z89"/>
    <mergeCell ref="A87:B87"/>
    <mergeCell ref="A88:B88"/>
    <mergeCell ref="A89:B89"/>
    <mergeCell ref="A90:B90"/>
    <mergeCell ref="C90:E90"/>
    <mergeCell ref="G90:J93"/>
    <mergeCell ref="K90:M90"/>
    <mergeCell ref="O90:Q90"/>
    <mergeCell ref="A86:B86"/>
    <mergeCell ref="C86:F89"/>
    <mergeCell ref="G86:I86"/>
    <mergeCell ref="K86:M86"/>
    <mergeCell ref="O86:Q86"/>
    <mergeCell ref="X86:X89"/>
    <mergeCell ref="X84:X85"/>
    <mergeCell ref="Y84:Y85"/>
    <mergeCell ref="Z84:Z85"/>
    <mergeCell ref="C85:F85"/>
    <mergeCell ref="G85:I85"/>
    <mergeCell ref="K85:M85"/>
    <mergeCell ref="O85:Q85"/>
    <mergeCell ref="Z79:Z82"/>
    <mergeCell ref="A80:B80"/>
    <mergeCell ref="A81:B81"/>
    <mergeCell ref="A82:B82"/>
    <mergeCell ref="A84:B85"/>
    <mergeCell ref="C84:F84"/>
    <mergeCell ref="G84:I84"/>
    <mergeCell ref="K84:M84"/>
    <mergeCell ref="O84:Q84"/>
    <mergeCell ref="S84:W85"/>
    <mergeCell ref="A79:B79"/>
    <mergeCell ref="C79:E79"/>
    <mergeCell ref="G79:I79"/>
    <mergeCell ref="K79:M79"/>
    <mergeCell ref="O79:R82"/>
    <mergeCell ref="Y79:Y82"/>
    <mergeCell ref="X75:X78"/>
    <mergeCell ref="Y75:Y78"/>
    <mergeCell ref="Z75:Z78"/>
    <mergeCell ref="A76:B76"/>
    <mergeCell ref="A77:B77"/>
    <mergeCell ref="A78:B78"/>
    <mergeCell ref="Y71:Y74"/>
    <mergeCell ref="Z71:Z74"/>
    <mergeCell ref="A72:B72"/>
    <mergeCell ref="A73:B73"/>
    <mergeCell ref="A74:B74"/>
    <mergeCell ref="A75:B75"/>
    <mergeCell ref="C75:E75"/>
    <mergeCell ref="G75:I75"/>
    <mergeCell ref="K75:N78"/>
    <mergeCell ref="O75:Q75"/>
    <mergeCell ref="A71:B71"/>
    <mergeCell ref="C71:E71"/>
    <mergeCell ref="G71:J74"/>
    <mergeCell ref="K71:M71"/>
    <mergeCell ref="O71:Q71"/>
    <mergeCell ref="X71:X74"/>
    <mergeCell ref="X67:X70"/>
    <mergeCell ref="Y67:Y70"/>
    <mergeCell ref="Z67:Z70"/>
    <mergeCell ref="A68:B68"/>
    <mergeCell ref="A69:B69"/>
    <mergeCell ref="A70:B70"/>
    <mergeCell ref="C66:F66"/>
    <mergeCell ref="G66:I66"/>
    <mergeCell ref="K66:M66"/>
    <mergeCell ref="O66:Q66"/>
    <mergeCell ref="A67:B67"/>
    <mergeCell ref="C67:F70"/>
    <mergeCell ref="G67:I67"/>
    <mergeCell ref="K67:M67"/>
    <mergeCell ref="O67:Q67"/>
    <mergeCell ref="A62:Z63"/>
    <mergeCell ref="A65:B66"/>
    <mergeCell ref="C65:F65"/>
    <mergeCell ref="G65:I65"/>
    <mergeCell ref="K65:M65"/>
    <mergeCell ref="O65:Q65"/>
    <mergeCell ref="S65:W66"/>
    <mergeCell ref="X65:X66"/>
    <mergeCell ref="Y65:Y66"/>
    <mergeCell ref="Z65:Z66"/>
    <mergeCell ref="AA56:AA59"/>
    <mergeCell ref="AB56:AB59"/>
    <mergeCell ref="AC56:AC59"/>
    <mergeCell ref="A57:B57"/>
    <mergeCell ref="A58:B58"/>
    <mergeCell ref="A59:B59"/>
    <mergeCell ref="A56:B56"/>
    <mergeCell ref="C56:E56"/>
    <mergeCell ref="G56:I56"/>
    <mergeCell ref="K56:M56"/>
    <mergeCell ref="O56:R59"/>
    <mergeCell ref="X56:X59"/>
    <mergeCell ref="Y52:Y55"/>
    <mergeCell ref="Z52:Z55"/>
    <mergeCell ref="O52:Q52"/>
    <mergeCell ref="X52:X55"/>
    <mergeCell ref="Y56:Y59"/>
    <mergeCell ref="Z56:Z59"/>
    <mergeCell ref="AA52:AA55"/>
    <mergeCell ref="AB52:AB55"/>
    <mergeCell ref="AC52:AC55"/>
    <mergeCell ref="A53:B53"/>
    <mergeCell ref="A54:B54"/>
    <mergeCell ref="A55:B55"/>
    <mergeCell ref="A52:B52"/>
    <mergeCell ref="C52:E52"/>
    <mergeCell ref="G52:I52"/>
    <mergeCell ref="K52:N55"/>
    <mergeCell ref="AA48:AA51"/>
    <mergeCell ref="AB48:AB51"/>
    <mergeCell ref="AC48:AC51"/>
    <mergeCell ref="A49:B49"/>
    <mergeCell ref="A50:B50"/>
    <mergeCell ref="A51:B51"/>
    <mergeCell ref="A48:B48"/>
    <mergeCell ref="C48:E48"/>
    <mergeCell ref="G48:J51"/>
    <mergeCell ref="K48:M48"/>
    <mergeCell ref="O48:Q48"/>
    <mergeCell ref="X48:X51"/>
    <mergeCell ref="Y44:Y47"/>
    <mergeCell ref="Z44:Z47"/>
    <mergeCell ref="O44:Q44"/>
    <mergeCell ref="X44:X47"/>
    <mergeCell ref="Y48:Y51"/>
    <mergeCell ref="Z48:Z51"/>
    <mergeCell ref="AA44:AA47"/>
    <mergeCell ref="AB44:AB47"/>
    <mergeCell ref="AC44:AC47"/>
    <mergeCell ref="A45:B45"/>
    <mergeCell ref="A46:B46"/>
    <mergeCell ref="A47:B47"/>
    <mergeCell ref="A44:B44"/>
    <mergeCell ref="C44:F47"/>
    <mergeCell ref="G44:I44"/>
    <mergeCell ref="K44:M44"/>
    <mergeCell ref="X42:X43"/>
    <mergeCell ref="Y42:Y43"/>
    <mergeCell ref="Z42:Z43"/>
    <mergeCell ref="AA42:AA43"/>
    <mergeCell ref="AB42:AB43"/>
    <mergeCell ref="AC42:AC43"/>
    <mergeCell ref="A42:B43"/>
    <mergeCell ref="C42:F42"/>
    <mergeCell ref="G42:I42"/>
    <mergeCell ref="K42:M42"/>
    <mergeCell ref="O42:Q42"/>
    <mergeCell ref="S42:W43"/>
    <mergeCell ref="C43:F43"/>
    <mergeCell ref="G43:I43"/>
    <mergeCell ref="K43:M43"/>
    <mergeCell ref="O43:Q43"/>
    <mergeCell ref="AA37:AA40"/>
    <mergeCell ref="AB37:AB40"/>
    <mergeCell ref="AC37:AC40"/>
    <mergeCell ref="A38:B38"/>
    <mergeCell ref="A39:B39"/>
    <mergeCell ref="A40:B40"/>
    <mergeCell ref="A37:B37"/>
    <mergeCell ref="C37:E37"/>
    <mergeCell ref="G37:I37"/>
    <mergeCell ref="K37:M37"/>
    <mergeCell ref="O37:R40"/>
    <mergeCell ref="X37:X40"/>
    <mergeCell ref="Y33:Y36"/>
    <mergeCell ref="Z33:Z36"/>
    <mergeCell ref="O33:Q33"/>
    <mergeCell ref="X33:X36"/>
    <mergeCell ref="Y37:Y40"/>
    <mergeCell ref="Z37:Z40"/>
    <mergeCell ref="AA33:AA36"/>
    <mergeCell ref="AB33:AB36"/>
    <mergeCell ref="AC33:AC36"/>
    <mergeCell ref="A34:B34"/>
    <mergeCell ref="A35:B35"/>
    <mergeCell ref="A36:B36"/>
    <mergeCell ref="A33:B33"/>
    <mergeCell ref="C33:E33"/>
    <mergeCell ref="G33:I33"/>
    <mergeCell ref="K33:N36"/>
    <mergeCell ref="AA29:AA32"/>
    <mergeCell ref="AB29:AB32"/>
    <mergeCell ref="AC29:AC32"/>
    <mergeCell ref="A30:B30"/>
    <mergeCell ref="A31:B31"/>
    <mergeCell ref="A32:B32"/>
    <mergeCell ref="A29:B29"/>
    <mergeCell ref="C29:E29"/>
    <mergeCell ref="G29:J32"/>
    <mergeCell ref="K29:M29"/>
    <mergeCell ref="O29:Q29"/>
    <mergeCell ref="X29:X32"/>
    <mergeCell ref="Y25:Y28"/>
    <mergeCell ref="Z25:Z28"/>
    <mergeCell ref="O25:Q25"/>
    <mergeCell ref="X25:X28"/>
    <mergeCell ref="Y29:Y32"/>
    <mergeCell ref="Z29:Z32"/>
    <mergeCell ref="AA25:AA28"/>
    <mergeCell ref="AB25:AB28"/>
    <mergeCell ref="AC25:AC28"/>
    <mergeCell ref="A26:B26"/>
    <mergeCell ref="A27:B27"/>
    <mergeCell ref="A28:B28"/>
    <mergeCell ref="A25:B25"/>
    <mergeCell ref="C25:F28"/>
    <mergeCell ref="G25:I25"/>
    <mergeCell ref="K25:M25"/>
    <mergeCell ref="X23:X24"/>
    <mergeCell ref="Y23:Y24"/>
    <mergeCell ref="Z23:Z24"/>
    <mergeCell ref="AA23:AA24"/>
    <mergeCell ref="AB23:AB24"/>
    <mergeCell ref="AC23:AC24"/>
    <mergeCell ref="A23:B24"/>
    <mergeCell ref="C23:F23"/>
    <mergeCell ref="G23:I23"/>
    <mergeCell ref="K23:M23"/>
    <mergeCell ref="O23:Q23"/>
    <mergeCell ref="S23:W24"/>
    <mergeCell ref="C24:F24"/>
    <mergeCell ref="G24:I24"/>
    <mergeCell ref="K24:M24"/>
    <mergeCell ref="O24:Q24"/>
    <mergeCell ref="AB18:AB21"/>
    <mergeCell ref="AC18:AC21"/>
    <mergeCell ref="A19:B19"/>
    <mergeCell ref="A20:B20"/>
    <mergeCell ref="A21:B21"/>
    <mergeCell ref="A18:B18"/>
    <mergeCell ref="C18:E18"/>
    <mergeCell ref="G18:I18"/>
    <mergeCell ref="K18:M18"/>
    <mergeCell ref="O18:R21"/>
    <mergeCell ref="Y18:Y21"/>
    <mergeCell ref="Y14:Y17"/>
    <mergeCell ref="Z14:Z17"/>
    <mergeCell ref="AA14:AA17"/>
    <mergeCell ref="X14:X17"/>
    <mergeCell ref="Z18:Z21"/>
    <mergeCell ref="AA18:AA21"/>
    <mergeCell ref="AB14:AB17"/>
    <mergeCell ref="AC14:AC17"/>
    <mergeCell ref="A15:B15"/>
    <mergeCell ref="A16:B16"/>
    <mergeCell ref="A17:B17"/>
    <mergeCell ref="A14:B14"/>
    <mergeCell ref="C14:E14"/>
    <mergeCell ref="G14:I14"/>
    <mergeCell ref="K14:N17"/>
    <mergeCell ref="O14:Q14"/>
    <mergeCell ref="AA10:AA13"/>
    <mergeCell ref="AB10:AB13"/>
    <mergeCell ref="AC10:AC13"/>
    <mergeCell ref="A11:B11"/>
    <mergeCell ref="A12:B12"/>
    <mergeCell ref="A13:B13"/>
    <mergeCell ref="A10:B10"/>
    <mergeCell ref="C10:E10"/>
    <mergeCell ref="G10:J13"/>
    <mergeCell ref="K10:M10"/>
    <mergeCell ref="O10:Q10"/>
    <mergeCell ref="X10:X13"/>
    <mergeCell ref="Y6:Y9"/>
    <mergeCell ref="Z6:Z9"/>
    <mergeCell ref="O6:Q6"/>
    <mergeCell ref="X6:X9"/>
    <mergeCell ref="Y10:Y13"/>
    <mergeCell ref="Z10:Z13"/>
    <mergeCell ref="AA6:AA9"/>
    <mergeCell ref="AB6:AB9"/>
    <mergeCell ref="AC6:AC9"/>
    <mergeCell ref="A7:B7"/>
    <mergeCell ref="A8:B8"/>
    <mergeCell ref="A9:B9"/>
    <mergeCell ref="A6:B6"/>
    <mergeCell ref="C6:F9"/>
    <mergeCell ref="G6:I6"/>
    <mergeCell ref="K6:M6"/>
    <mergeCell ref="AA4:AA5"/>
    <mergeCell ref="AB4:AB5"/>
    <mergeCell ref="AC4:AC5"/>
    <mergeCell ref="AD4:AD5"/>
    <mergeCell ref="C5:F5"/>
    <mergeCell ref="G5:I5"/>
    <mergeCell ref="K5:M5"/>
    <mergeCell ref="O5:Q5"/>
    <mergeCell ref="A1:Z2"/>
    <mergeCell ref="A4:B5"/>
    <mergeCell ref="C4:F4"/>
    <mergeCell ref="G4:I4"/>
    <mergeCell ref="K4:M4"/>
    <mergeCell ref="O4:Q4"/>
    <mergeCell ref="S4:W5"/>
    <mergeCell ref="X4:X5"/>
    <mergeCell ref="Y4:Y5"/>
    <mergeCell ref="Z4:Z5"/>
    <mergeCell ref="A237:Z238"/>
    <mergeCell ref="A240:B241"/>
    <mergeCell ref="C240:F240"/>
    <mergeCell ref="G240:I240"/>
    <mergeCell ref="K240:M240"/>
    <mergeCell ref="O240:Q240"/>
    <mergeCell ref="S240:W241"/>
    <mergeCell ref="X240:X241"/>
    <mergeCell ref="Y240:Y241"/>
    <mergeCell ref="Z240:Z241"/>
    <mergeCell ref="C241:F241"/>
    <mergeCell ref="G241:I241"/>
    <mergeCell ref="K241:M241"/>
    <mergeCell ref="O241:Q241"/>
    <mergeCell ref="A242:B242"/>
    <mergeCell ref="C242:F245"/>
    <mergeCell ref="G242:I242"/>
    <mergeCell ref="K242:M242"/>
    <mergeCell ref="O242:Q242"/>
    <mergeCell ref="X246:X249"/>
    <mergeCell ref="X242:X245"/>
    <mergeCell ref="Y242:Y245"/>
    <mergeCell ref="Z242:Z245"/>
    <mergeCell ref="A243:B243"/>
    <mergeCell ref="A244:B244"/>
    <mergeCell ref="A245:B245"/>
    <mergeCell ref="O250:Q250"/>
    <mergeCell ref="A246:B246"/>
    <mergeCell ref="C246:E246"/>
    <mergeCell ref="G246:J249"/>
    <mergeCell ref="K246:M246"/>
    <mergeCell ref="O246:Q246"/>
    <mergeCell ref="Y250:Y253"/>
    <mergeCell ref="Z250:Z253"/>
    <mergeCell ref="A251:B251"/>
    <mergeCell ref="A252:B252"/>
    <mergeCell ref="A253:B253"/>
    <mergeCell ref="Y246:Y249"/>
    <mergeCell ref="Z246:Z249"/>
    <mergeCell ref="A247:B247"/>
    <mergeCell ref="A248:B248"/>
    <mergeCell ref="A249:B249"/>
    <mergeCell ref="A256:B257"/>
    <mergeCell ref="C256:F256"/>
    <mergeCell ref="G256:I256"/>
    <mergeCell ref="K256:M256"/>
    <mergeCell ref="O256:Q256"/>
    <mergeCell ref="X250:X253"/>
    <mergeCell ref="A250:B250"/>
    <mergeCell ref="C250:E250"/>
    <mergeCell ref="G250:I250"/>
    <mergeCell ref="K250:N253"/>
    <mergeCell ref="S256:W257"/>
    <mergeCell ref="X256:X257"/>
    <mergeCell ref="Y256:Y257"/>
    <mergeCell ref="Z256:Z257"/>
    <mergeCell ref="C257:F257"/>
    <mergeCell ref="G257:I257"/>
    <mergeCell ref="K257:M257"/>
    <mergeCell ref="O257:Q257"/>
    <mergeCell ref="A258:B258"/>
    <mergeCell ref="C258:F261"/>
    <mergeCell ref="G258:I258"/>
    <mergeCell ref="K258:M258"/>
    <mergeCell ref="O258:Q258"/>
    <mergeCell ref="X258:X261"/>
    <mergeCell ref="Y258:Y261"/>
    <mergeCell ref="Z258:Z261"/>
    <mergeCell ref="A259:B259"/>
    <mergeCell ref="A260:B260"/>
    <mergeCell ref="A261:B261"/>
    <mergeCell ref="A262:B262"/>
    <mergeCell ref="C262:E262"/>
    <mergeCell ref="G262:J264"/>
    <mergeCell ref="K262:M262"/>
    <mergeCell ref="O262:Q262"/>
    <mergeCell ref="X262:X264"/>
    <mergeCell ref="Y262:Y264"/>
    <mergeCell ref="Z262:Z264"/>
    <mergeCell ref="A263:B263"/>
    <mergeCell ref="A264:B264"/>
    <mergeCell ref="A265:B265"/>
    <mergeCell ref="C265:E265"/>
    <mergeCell ref="G265:I265"/>
    <mergeCell ref="K265:N268"/>
    <mergeCell ref="O265:Q265"/>
    <mergeCell ref="X265:X268"/>
    <mergeCell ref="Y265:Y268"/>
    <mergeCell ref="Z265:Z268"/>
    <mergeCell ref="A266:B266"/>
    <mergeCell ref="A267:B267"/>
    <mergeCell ref="A268:B268"/>
    <mergeCell ref="A271:Z272"/>
    <mergeCell ref="A274:B275"/>
    <mergeCell ref="C274:F274"/>
    <mergeCell ref="G274:I274"/>
    <mergeCell ref="K274:M274"/>
    <mergeCell ref="O274:Q274"/>
    <mergeCell ref="S274:W275"/>
    <mergeCell ref="X274:X275"/>
    <mergeCell ref="Y274:Y275"/>
    <mergeCell ref="Z274:Z275"/>
    <mergeCell ref="C275:F275"/>
    <mergeCell ref="G275:I275"/>
    <mergeCell ref="K275:M275"/>
    <mergeCell ref="O275:Q275"/>
    <mergeCell ref="A276:B276"/>
    <mergeCell ref="C276:F279"/>
    <mergeCell ref="G276:I276"/>
    <mergeCell ref="K276:M276"/>
    <mergeCell ref="O276:Q276"/>
    <mergeCell ref="X276:X279"/>
    <mergeCell ref="Y276:Y279"/>
    <mergeCell ref="Z276:Z279"/>
    <mergeCell ref="A277:B277"/>
    <mergeCell ref="A278:B278"/>
    <mergeCell ref="A279:B279"/>
    <mergeCell ref="A280:B280"/>
    <mergeCell ref="C280:E280"/>
    <mergeCell ref="G280:J283"/>
    <mergeCell ref="K280:M280"/>
    <mergeCell ref="O280:Q280"/>
    <mergeCell ref="X280:X283"/>
    <mergeCell ref="Y280:Y283"/>
    <mergeCell ref="Z280:Z283"/>
    <mergeCell ref="A281:B281"/>
    <mergeCell ref="A282:B282"/>
    <mergeCell ref="A283:B283"/>
    <mergeCell ref="A284:B284"/>
    <mergeCell ref="C284:E284"/>
    <mergeCell ref="G284:I284"/>
    <mergeCell ref="K284:M284"/>
    <mergeCell ref="O284:R287"/>
    <mergeCell ref="Y284:Y287"/>
    <mergeCell ref="Z284:Z287"/>
    <mergeCell ref="A285:B285"/>
    <mergeCell ref="A286:B286"/>
    <mergeCell ref="A287:B287"/>
    <mergeCell ref="A290:B291"/>
    <mergeCell ref="C290:F290"/>
    <mergeCell ref="G290:I290"/>
    <mergeCell ref="K290:M290"/>
    <mergeCell ref="O290:Q290"/>
    <mergeCell ref="X292:X295"/>
    <mergeCell ref="S290:W291"/>
    <mergeCell ref="X290:X291"/>
    <mergeCell ref="Y290:Y291"/>
    <mergeCell ref="Z290:Z291"/>
    <mergeCell ref="C291:F291"/>
    <mergeCell ref="G291:I291"/>
    <mergeCell ref="K291:M291"/>
    <mergeCell ref="O291:Q291"/>
    <mergeCell ref="Z292:Z295"/>
    <mergeCell ref="A293:B293"/>
    <mergeCell ref="A294:B294"/>
    <mergeCell ref="A295:B295"/>
    <mergeCell ref="A296:B296"/>
    <mergeCell ref="C296:E296"/>
    <mergeCell ref="G296:J298"/>
    <mergeCell ref="K296:M296"/>
    <mergeCell ref="O296:Q296"/>
    <mergeCell ref="A292:B292"/>
    <mergeCell ref="A300:B300"/>
    <mergeCell ref="C300:E300"/>
    <mergeCell ref="G300:I300"/>
    <mergeCell ref="K300:N302"/>
    <mergeCell ref="O300:Q300"/>
    <mergeCell ref="Y292:Y295"/>
    <mergeCell ref="C292:F295"/>
    <mergeCell ref="G292:I292"/>
    <mergeCell ref="K292:M292"/>
    <mergeCell ref="O292:Q292"/>
    <mergeCell ref="X300:X302"/>
    <mergeCell ref="Y300:Y302"/>
    <mergeCell ref="Z300:Z302"/>
    <mergeCell ref="A301:B301"/>
    <mergeCell ref="A302:B302"/>
    <mergeCell ref="X296:X298"/>
    <mergeCell ref="Y296:Y298"/>
    <mergeCell ref="Z296:Z298"/>
    <mergeCell ref="A297:B297"/>
    <mergeCell ref="A298:B298"/>
  </mergeCells>
  <phoneticPr fontId="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4"/>
  <sheetViews>
    <sheetView topLeftCell="A347" zoomScaleNormal="100" workbookViewId="0">
      <selection activeCell="C370" sqref="C370"/>
    </sheetView>
  </sheetViews>
  <sheetFormatPr defaultRowHeight="13.5"/>
  <cols>
    <col min="1" max="1" width="9" style="1"/>
    <col min="2" max="2" width="4.75" style="1" customWidth="1"/>
    <col min="3" max="3" width="7" style="3" customWidth="1"/>
    <col min="4" max="4" width="1.625" style="3" customWidth="1"/>
    <col min="5" max="5" width="7" style="3" customWidth="1"/>
    <col min="6" max="6" width="2.5" style="3" hidden="1" customWidth="1"/>
    <col min="7" max="7" width="7" style="3" customWidth="1"/>
    <col min="8" max="8" width="1.625" style="3" customWidth="1"/>
    <col min="9" max="9" width="7" style="3" customWidth="1"/>
    <col min="10" max="10" width="2.5" style="3" hidden="1" customWidth="1"/>
    <col min="11" max="11" width="7" style="3" customWidth="1"/>
    <col min="12" max="12" width="1.625" style="3" customWidth="1"/>
    <col min="13" max="13" width="7" style="3" customWidth="1"/>
    <col min="14" max="14" width="2.5" style="3" hidden="1" customWidth="1"/>
    <col min="15" max="15" width="7" style="3" hidden="1" customWidth="1"/>
    <col min="16" max="16" width="1.625" style="3" hidden="1" customWidth="1"/>
    <col min="17" max="17" width="7" style="3" hidden="1" customWidth="1"/>
    <col min="18" max="18" width="2.5" style="3" hidden="1" customWidth="1"/>
    <col min="19" max="19" width="2.625" style="1" hidden="1" customWidth="1"/>
    <col min="20" max="20" width="4.5" style="1" hidden="1" customWidth="1"/>
    <col min="21" max="21" width="1.625" style="1" hidden="1" customWidth="1"/>
    <col min="22" max="22" width="4.5" style="1" hidden="1" customWidth="1"/>
    <col min="23" max="23" width="5.5" style="1" hidden="1" customWidth="1"/>
    <col min="24" max="24" width="5.5" style="115" customWidth="1"/>
    <col min="25" max="25" width="3.875" style="1" customWidth="1"/>
    <col min="26" max="26" width="4.625" style="1" hidden="1" customWidth="1"/>
    <col min="27" max="28" width="2.875" style="1" hidden="1" customWidth="1"/>
    <col min="29" max="29" width="5.125" style="1" hidden="1" customWidth="1"/>
    <col min="30" max="16384" width="9" style="1"/>
  </cols>
  <sheetData>
    <row r="1" spans="1:30" s="1" customFormat="1">
      <c r="A1" s="113" t="s">
        <v>163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72"/>
    </row>
    <row r="2" spans="1:30" s="1" customForma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72"/>
    </row>
    <row r="3" spans="1:30" s="1" customFormat="1" ht="14.25" thickBot="1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7"/>
      <c r="W3" s="7"/>
      <c r="X3" s="116"/>
      <c r="Y3" s="7"/>
      <c r="Z3" s="69"/>
    </row>
    <row r="4" spans="1:30" s="1" customFormat="1">
      <c r="A4" s="104" t="s">
        <v>24</v>
      </c>
      <c r="B4" s="97"/>
      <c r="C4" s="102" t="str">
        <f>A7</f>
        <v>藤原　あいか</v>
      </c>
      <c r="D4" s="101"/>
      <c r="E4" s="101"/>
      <c r="F4" s="103"/>
      <c r="G4" s="102" t="str">
        <f>A11</f>
        <v>詫間　有彩</v>
      </c>
      <c r="H4" s="101"/>
      <c r="I4" s="101"/>
      <c r="J4" s="100"/>
      <c r="K4" s="102" t="str">
        <f>A15</f>
        <v>足立　遥海</v>
      </c>
      <c r="L4" s="101"/>
      <c r="M4" s="101"/>
      <c r="N4" s="100"/>
      <c r="O4" s="102" t="str">
        <f>IF(A19="","",A19)</f>
        <v/>
      </c>
      <c r="P4" s="101"/>
      <c r="Q4" s="101"/>
      <c r="R4" s="100"/>
      <c r="S4" s="99" t="s">
        <v>16</v>
      </c>
      <c r="T4" s="98"/>
      <c r="U4" s="98"/>
      <c r="V4" s="98"/>
      <c r="W4" s="97"/>
      <c r="X4" s="96" t="s">
        <v>15</v>
      </c>
      <c r="Y4" s="95" t="s">
        <v>14</v>
      </c>
      <c r="Z4" s="64" t="s">
        <v>14</v>
      </c>
      <c r="AA4" s="167" t="s">
        <v>91</v>
      </c>
      <c r="AB4" s="166" t="s">
        <v>90</v>
      </c>
      <c r="AC4" s="95" t="s">
        <v>89</v>
      </c>
    </row>
    <row r="5" spans="1:30" s="1" customFormat="1">
      <c r="A5" s="83"/>
      <c r="B5" s="90"/>
      <c r="C5" s="93" t="str">
        <f>A8</f>
        <v>（Ｊｒスクール）</v>
      </c>
      <c r="D5" s="92"/>
      <c r="E5" s="92"/>
      <c r="F5" s="94"/>
      <c r="G5" s="93" t="str">
        <f>A12</f>
        <v>（ミッキーズ）</v>
      </c>
      <c r="H5" s="92"/>
      <c r="I5" s="92"/>
      <c r="J5" s="76"/>
      <c r="K5" s="93" t="str">
        <f>A16</f>
        <v>（助任ジュニア）</v>
      </c>
      <c r="L5" s="92"/>
      <c r="M5" s="92"/>
      <c r="N5" s="76"/>
      <c r="O5" s="63" t="str">
        <f>IF(A20="","",A20)</f>
        <v/>
      </c>
      <c r="P5" s="62"/>
      <c r="Q5" s="62"/>
      <c r="R5" s="76"/>
      <c r="S5" s="91"/>
      <c r="T5" s="82"/>
      <c r="U5" s="82"/>
      <c r="V5" s="82"/>
      <c r="W5" s="90"/>
      <c r="X5" s="89"/>
      <c r="Y5" s="66"/>
      <c r="Z5" s="82"/>
      <c r="AA5" s="162"/>
      <c r="AB5" s="161"/>
      <c r="AC5" s="66"/>
    </row>
    <row r="6" spans="1:30" s="1" customFormat="1">
      <c r="A6" s="51"/>
      <c r="B6" s="64"/>
      <c r="C6" s="49"/>
      <c r="D6" s="48"/>
      <c r="E6" s="48"/>
      <c r="F6" s="47"/>
      <c r="G6" s="46" t="str">
        <f>IF(SUM(J7:J9)&gt;=2,"○","×")</f>
        <v>○</v>
      </c>
      <c r="H6" s="45"/>
      <c r="I6" s="44"/>
      <c r="J6" s="43"/>
      <c r="K6" s="46" t="str">
        <f>IF(SUM(N7:N9)&gt;=2,"○","×")</f>
        <v>○</v>
      </c>
      <c r="L6" s="45"/>
      <c r="M6" s="44"/>
      <c r="N6" s="43"/>
      <c r="O6" s="46" t="str">
        <f>IF(R7="","",IF(SUM(R7:R9)&gt;=2,"○","×"))</f>
        <v/>
      </c>
      <c r="P6" s="45"/>
      <c r="Q6" s="44"/>
      <c r="R6" s="43"/>
      <c r="S6" s="87"/>
      <c r="T6" s="87"/>
      <c r="U6" s="88"/>
      <c r="V6" s="88"/>
      <c r="W6" s="87"/>
      <c r="X6" s="42" t="s">
        <v>13</v>
      </c>
      <c r="Y6" s="41">
        <v>1</v>
      </c>
      <c r="Z6" s="60">
        <f>RANK(W9,W6:W21,0)</f>
        <v>1</v>
      </c>
      <c r="AA6" s="148">
        <f>T7</f>
        <v>2</v>
      </c>
      <c r="AB6" s="147">
        <f>T8</f>
        <v>4</v>
      </c>
      <c r="AC6" s="146">
        <f>V9</f>
        <v>30</v>
      </c>
    </row>
    <row r="7" spans="1:30" s="1" customFormat="1">
      <c r="A7" s="59" t="s">
        <v>162</v>
      </c>
      <c r="B7" s="58"/>
      <c r="C7" s="35"/>
      <c r="D7" s="34"/>
      <c r="E7" s="34"/>
      <c r="F7" s="33"/>
      <c r="G7" s="37">
        <v>21</v>
      </c>
      <c r="H7" s="9" t="str">
        <f>IF(G7="","","-")</f>
        <v>-</v>
      </c>
      <c r="I7" s="36">
        <v>15</v>
      </c>
      <c r="J7" s="9">
        <f>IF(G7="","",IF(G7&gt;I7,1,0))</f>
        <v>1</v>
      </c>
      <c r="K7" s="37">
        <v>21</v>
      </c>
      <c r="L7" s="9" t="str">
        <f>IF(K7="","","-")</f>
        <v>-</v>
      </c>
      <c r="M7" s="36">
        <v>3</v>
      </c>
      <c r="N7" s="9">
        <f>IF(K7="","",IF(K7&gt;M7,1,0))</f>
        <v>1</v>
      </c>
      <c r="O7" s="32"/>
      <c r="P7" s="86" t="str">
        <f>IF(O7="","","-")</f>
        <v/>
      </c>
      <c r="Q7" s="31"/>
      <c r="R7" s="8" t="str">
        <f>IF(O7="","",IF(O7&gt;Q7,1,0))</f>
        <v/>
      </c>
      <c r="S7" s="85" t="s">
        <v>8</v>
      </c>
      <c r="T7" s="85">
        <f>COUNTIF(C6:R6,"○")</f>
        <v>2</v>
      </c>
      <c r="U7" s="84" t="s">
        <v>0</v>
      </c>
      <c r="V7" s="7">
        <f>COUNTIF(C6:R6,"×")</f>
        <v>0</v>
      </c>
      <c r="W7" s="30"/>
      <c r="X7" s="57"/>
      <c r="Y7" s="28"/>
      <c r="Z7" s="56"/>
      <c r="AA7" s="140"/>
      <c r="AB7" s="139"/>
      <c r="AC7" s="138"/>
    </row>
    <row r="8" spans="1:30" s="1" customFormat="1">
      <c r="A8" s="59" t="s">
        <v>18</v>
      </c>
      <c r="B8" s="58"/>
      <c r="C8" s="35"/>
      <c r="D8" s="34"/>
      <c r="E8" s="34"/>
      <c r="F8" s="33"/>
      <c r="G8" s="37">
        <v>21</v>
      </c>
      <c r="H8" s="9" t="str">
        <f>IF(G8="","","-")</f>
        <v>-</v>
      </c>
      <c r="I8" s="36">
        <v>11</v>
      </c>
      <c r="J8" s="9">
        <f>IF(G8="","",IF(G8&gt;I8,1,0))</f>
        <v>1</v>
      </c>
      <c r="K8" s="37">
        <v>21</v>
      </c>
      <c r="L8" s="9" t="str">
        <f>IF(K8="","","-")</f>
        <v>-</v>
      </c>
      <c r="M8" s="36">
        <v>1</v>
      </c>
      <c r="N8" s="9">
        <f>IF(K8="","",IF(K8&gt;M8,1,0))</f>
        <v>1</v>
      </c>
      <c r="O8" s="32"/>
      <c r="P8" s="86" t="str">
        <f>IF(O8="","","-")</f>
        <v/>
      </c>
      <c r="Q8" s="31"/>
      <c r="R8" s="8" t="str">
        <f>IF(O8="","",IF(O8&gt;Q8,1,0))</f>
        <v/>
      </c>
      <c r="S8" s="85" t="s">
        <v>3</v>
      </c>
      <c r="T8" s="85">
        <f>COUNTIF(F7:F9,1)+COUNTIF(J7:J9,1)+COUNTIF(N7:N9,1)+COUNTIF(R7:R9,1)</f>
        <v>4</v>
      </c>
      <c r="U8" s="84" t="s">
        <v>0</v>
      </c>
      <c r="V8" s="7">
        <f>COUNTIF(F7:F9,0)+COUNTIF(J7:J9,0)+COUNTIF(N7:N9,0)+COUNTIF(R7:R9,0)</f>
        <v>0</v>
      </c>
      <c r="W8" s="30"/>
      <c r="X8" s="57"/>
      <c r="Y8" s="28"/>
      <c r="Z8" s="56"/>
      <c r="AA8" s="140"/>
      <c r="AB8" s="139"/>
      <c r="AC8" s="138"/>
    </row>
    <row r="9" spans="1:30" s="1" customFormat="1">
      <c r="A9" s="83"/>
      <c r="B9" s="82"/>
      <c r="C9" s="81"/>
      <c r="D9" s="80"/>
      <c r="E9" s="80"/>
      <c r="F9" s="79"/>
      <c r="G9" s="78"/>
      <c r="H9" s="76" t="str">
        <f>IF(G9="","","-")</f>
        <v/>
      </c>
      <c r="I9" s="77"/>
      <c r="J9" s="76" t="str">
        <f>IF(G9="","",IF(G9&gt;I9,1,0))</f>
        <v/>
      </c>
      <c r="K9" s="78"/>
      <c r="L9" s="76" t="str">
        <f>IF(K9="","","-")</f>
        <v/>
      </c>
      <c r="M9" s="77"/>
      <c r="N9" s="76" t="str">
        <f>IF(K9="","",IF(K9&gt;M9,1,0))</f>
        <v/>
      </c>
      <c r="O9" s="75"/>
      <c r="P9" s="74" t="str">
        <f>IF(O9="","","-")</f>
        <v/>
      </c>
      <c r="Q9" s="73"/>
      <c r="R9" s="72" t="str">
        <f>IF(O9="","",IF(O9&gt;Q9,1,0))</f>
        <v/>
      </c>
      <c r="S9" s="71" t="s">
        <v>1</v>
      </c>
      <c r="T9" s="71">
        <f>SUM(C7:C9)+SUM(G7:G9)+SUM(K7:K9)+SUM(O7:O9)</f>
        <v>84</v>
      </c>
      <c r="U9" s="70" t="s">
        <v>0</v>
      </c>
      <c r="V9" s="69">
        <f>SUM(E7:E9)+SUM(I7:I9)+SUM(M7:M9)+SUM(Q7:Q9)</f>
        <v>30</v>
      </c>
      <c r="W9" s="68">
        <f>T9-V9</f>
        <v>54</v>
      </c>
      <c r="X9" s="67"/>
      <c r="Y9" s="66"/>
      <c r="Z9" s="65"/>
      <c r="AA9" s="155"/>
      <c r="AB9" s="154"/>
      <c r="AC9" s="153"/>
    </row>
    <row r="10" spans="1:30" s="1" customFormat="1">
      <c r="A10" s="51"/>
      <c r="B10" s="64"/>
      <c r="C10" s="63" t="str">
        <f>IF(G6="○","×","○")</f>
        <v>×</v>
      </c>
      <c r="D10" s="62"/>
      <c r="E10" s="61"/>
      <c r="F10" s="9"/>
      <c r="G10" s="35"/>
      <c r="H10" s="34"/>
      <c r="I10" s="34"/>
      <c r="J10" s="33"/>
      <c r="K10" s="63" t="str">
        <f>IF(SUM(N11:N13)&gt;=2,"○","×")</f>
        <v>○</v>
      </c>
      <c r="L10" s="62"/>
      <c r="M10" s="61"/>
      <c r="N10" s="9"/>
      <c r="O10" s="63" t="str">
        <f>IF(R11="","",IF(SUM(R11:R13)&gt;=2,"○","×"))</f>
        <v/>
      </c>
      <c r="P10" s="62"/>
      <c r="Q10" s="61"/>
      <c r="R10" s="9"/>
      <c r="S10" s="30"/>
      <c r="T10" s="30"/>
      <c r="U10" s="7"/>
      <c r="V10" s="7"/>
      <c r="W10" s="30"/>
      <c r="X10" s="42" t="s">
        <v>10</v>
      </c>
      <c r="Y10" s="41">
        <v>2</v>
      </c>
      <c r="Z10" s="60">
        <f>RANK(W13,W9:W21,0)</f>
        <v>2</v>
      </c>
      <c r="AA10" s="140">
        <f>T11</f>
        <v>1</v>
      </c>
      <c r="AB10" s="147">
        <f>T12</f>
        <v>2</v>
      </c>
      <c r="AC10" s="146">
        <f>V13</f>
        <v>61</v>
      </c>
    </row>
    <row r="11" spans="1:30" s="1" customFormat="1">
      <c r="A11" s="59" t="s">
        <v>161</v>
      </c>
      <c r="B11" s="58"/>
      <c r="C11" s="37">
        <f>I7</f>
        <v>15</v>
      </c>
      <c r="D11" s="9" t="str">
        <f>IF(C11="","","-")</f>
        <v>-</v>
      </c>
      <c r="E11" s="36">
        <f>G7</f>
        <v>21</v>
      </c>
      <c r="F11" s="9">
        <f>IF(C11="","",IF(C11&gt;E11,1,0))</f>
        <v>0</v>
      </c>
      <c r="G11" s="35"/>
      <c r="H11" s="34"/>
      <c r="I11" s="34"/>
      <c r="J11" s="33"/>
      <c r="K11" s="37">
        <v>21</v>
      </c>
      <c r="L11" s="9" t="str">
        <f>IF(K11="","","-")</f>
        <v>-</v>
      </c>
      <c r="M11" s="36">
        <v>8</v>
      </c>
      <c r="N11" s="9">
        <f>IF(K11="","",IF(K11&gt;M11,1,0))</f>
        <v>1</v>
      </c>
      <c r="O11" s="32"/>
      <c r="P11" s="8" t="str">
        <f>IF(O11="","","-")</f>
        <v/>
      </c>
      <c r="Q11" s="31"/>
      <c r="R11" s="8" t="str">
        <f>IF(O11="","",IF(O11&gt;Q11,1,0))</f>
        <v/>
      </c>
      <c r="S11" s="30" t="s">
        <v>8</v>
      </c>
      <c r="T11" s="30">
        <f>COUNTIF(C10:R10,"○")</f>
        <v>1</v>
      </c>
      <c r="U11" s="7" t="s">
        <v>0</v>
      </c>
      <c r="V11" s="7">
        <f>COUNTIF(C10:R10,"×")</f>
        <v>1</v>
      </c>
      <c r="W11" s="30"/>
      <c r="X11" s="57"/>
      <c r="Y11" s="28"/>
      <c r="Z11" s="56"/>
      <c r="AA11" s="140"/>
      <c r="AB11" s="139"/>
      <c r="AC11" s="138"/>
    </row>
    <row r="12" spans="1:30" s="1" customFormat="1">
      <c r="A12" s="59" t="s">
        <v>34</v>
      </c>
      <c r="B12" s="58"/>
      <c r="C12" s="37">
        <f>I8</f>
        <v>11</v>
      </c>
      <c r="D12" s="9" t="str">
        <f>IF(C12="","","-")</f>
        <v>-</v>
      </c>
      <c r="E12" s="36">
        <f>G8</f>
        <v>21</v>
      </c>
      <c r="F12" s="9">
        <f>IF(C12="","",IF(C12&gt;E12,1,0))</f>
        <v>0</v>
      </c>
      <c r="G12" s="35"/>
      <c r="H12" s="34"/>
      <c r="I12" s="34"/>
      <c r="J12" s="33"/>
      <c r="K12" s="37">
        <v>21</v>
      </c>
      <c r="L12" s="9" t="str">
        <f>IF(K12="","","-")</f>
        <v>-</v>
      </c>
      <c r="M12" s="36">
        <v>11</v>
      </c>
      <c r="N12" s="9">
        <f>IF(K12="","",IF(K12&gt;M12,1,0))</f>
        <v>1</v>
      </c>
      <c r="O12" s="32"/>
      <c r="P12" s="8" t="str">
        <f>IF(O12="","","-")</f>
        <v/>
      </c>
      <c r="Q12" s="31"/>
      <c r="R12" s="8" t="str">
        <f>IF(O12="","",IF(O12&gt;Q12,1,0))</f>
        <v/>
      </c>
      <c r="S12" s="30" t="s">
        <v>3</v>
      </c>
      <c r="T12" s="30">
        <f>COUNTIF(F11:F13,1)+COUNTIF(J11:J13,1)+COUNTIF(N11:N13,1)+COUNTIF(R11:R13,1)</f>
        <v>2</v>
      </c>
      <c r="U12" s="7" t="s">
        <v>0</v>
      </c>
      <c r="V12" s="7">
        <f>COUNTIF(F11:F13,0)+COUNTIF(J11:J13,0)+COUNTIF(N11:N13,0)+COUNTIF(R11:R13,0)</f>
        <v>2</v>
      </c>
      <c r="W12" s="30"/>
      <c r="X12" s="57"/>
      <c r="Y12" s="28"/>
      <c r="Z12" s="56"/>
      <c r="AA12" s="140"/>
      <c r="AB12" s="139"/>
      <c r="AC12" s="138"/>
    </row>
    <row r="13" spans="1:30" s="1" customFormat="1">
      <c r="A13" s="83"/>
      <c r="B13" s="82"/>
      <c r="C13" s="78" t="str">
        <f>IF(I9="","",I9)</f>
        <v/>
      </c>
      <c r="D13" s="76" t="str">
        <f>IF(C13="","","-")</f>
        <v/>
      </c>
      <c r="E13" s="77" t="str">
        <f>IF(G9="","",G9)</f>
        <v/>
      </c>
      <c r="F13" s="9" t="str">
        <f>IF(C13="","",IF(C13&gt;E13,1,0))</f>
        <v/>
      </c>
      <c r="G13" s="81"/>
      <c r="H13" s="80"/>
      <c r="I13" s="80"/>
      <c r="J13" s="79"/>
      <c r="K13" s="78"/>
      <c r="L13" s="9" t="str">
        <f>IF(K13="","","-")</f>
        <v/>
      </c>
      <c r="M13" s="77"/>
      <c r="N13" s="9" t="str">
        <f>IF(K13="","",IF(K13&gt;M13,1,0))</f>
        <v/>
      </c>
      <c r="O13" s="75"/>
      <c r="P13" s="72" t="str">
        <f>IF(O13="","","-")</f>
        <v/>
      </c>
      <c r="Q13" s="73"/>
      <c r="R13" s="8" t="str">
        <f>IF(O13="","",IF(O13&gt;Q13,1,0))</f>
        <v/>
      </c>
      <c r="S13" s="68" t="s">
        <v>1</v>
      </c>
      <c r="T13" s="68">
        <f>SUM(C11:C13)+SUM(G11:G13)+SUM(K11:K13)+SUM(O11:O13)</f>
        <v>68</v>
      </c>
      <c r="U13" s="69" t="s">
        <v>0</v>
      </c>
      <c r="V13" s="69">
        <f>SUM(E11:E13)+SUM(I11:I13)+SUM(M11:M13)+SUM(Q11:Q13)</f>
        <v>61</v>
      </c>
      <c r="W13" s="68">
        <f>T13-V13</f>
        <v>7</v>
      </c>
      <c r="X13" s="67"/>
      <c r="Y13" s="66"/>
      <c r="Z13" s="65"/>
      <c r="AA13" s="155"/>
      <c r="AB13" s="154"/>
      <c r="AC13" s="153"/>
    </row>
    <row r="14" spans="1:30" s="1" customFormat="1">
      <c r="A14" s="51"/>
      <c r="B14" s="64"/>
      <c r="C14" s="46" t="str">
        <f>IF(A15="","",IF(K6="○","×","○"))</f>
        <v>×</v>
      </c>
      <c r="D14" s="45"/>
      <c r="E14" s="44"/>
      <c r="F14" s="43"/>
      <c r="G14" s="46" t="str">
        <f>IF(A15="","",IF(K10="○","×","○"))</f>
        <v>×</v>
      </c>
      <c r="H14" s="45"/>
      <c r="I14" s="44"/>
      <c r="J14" s="43"/>
      <c r="K14" s="49"/>
      <c r="L14" s="48"/>
      <c r="M14" s="48"/>
      <c r="N14" s="47"/>
      <c r="O14" s="46" t="str">
        <f>IF(R15="","",IF(SUM(R15:R17)&gt;=2,"○","×"))</f>
        <v/>
      </c>
      <c r="P14" s="45"/>
      <c r="Q14" s="44"/>
      <c r="R14" s="43"/>
      <c r="S14" s="30"/>
      <c r="T14" s="30"/>
      <c r="U14" s="7"/>
      <c r="V14" s="7"/>
      <c r="W14" s="30"/>
      <c r="X14" s="42" t="s">
        <v>5</v>
      </c>
      <c r="Y14" s="41">
        <v>3</v>
      </c>
      <c r="Z14" s="60">
        <f>IF(C14="","",RANK(W17,W9:W21,0))</f>
        <v>3</v>
      </c>
      <c r="AA14" s="148">
        <f>T15</f>
        <v>0</v>
      </c>
      <c r="AB14" s="147">
        <f>T16</f>
        <v>0</v>
      </c>
      <c r="AC14" s="146">
        <f>V17</f>
        <v>84</v>
      </c>
    </row>
    <row r="15" spans="1:30" s="1" customFormat="1">
      <c r="A15" s="59" t="s">
        <v>160</v>
      </c>
      <c r="B15" s="58"/>
      <c r="C15" s="37">
        <f>IF(A15="","",M7)</f>
        <v>3</v>
      </c>
      <c r="D15" s="9" t="str">
        <f>IF(C15="","","-")</f>
        <v>-</v>
      </c>
      <c r="E15" s="36">
        <f>IF(C15="","",K7)</f>
        <v>21</v>
      </c>
      <c r="F15" s="9">
        <f>IF(C15="","",IF(C15&gt;E15,1,0))</f>
        <v>0</v>
      </c>
      <c r="G15" s="37">
        <f>IF(A15="","",M11)</f>
        <v>8</v>
      </c>
      <c r="H15" s="9" t="str">
        <f>IF(G15="","","-")</f>
        <v>-</v>
      </c>
      <c r="I15" s="36">
        <f>IF(A15="","",K11)</f>
        <v>21</v>
      </c>
      <c r="J15" s="9">
        <f>IF(G15="","",IF(G15&gt;I15,1,0))</f>
        <v>0</v>
      </c>
      <c r="K15" s="35"/>
      <c r="L15" s="34"/>
      <c r="M15" s="34"/>
      <c r="N15" s="33"/>
      <c r="O15" s="32"/>
      <c r="P15" s="8" t="str">
        <f>IF(O15="","","-")</f>
        <v/>
      </c>
      <c r="Q15" s="31"/>
      <c r="R15" s="8" t="str">
        <f>IF(O15="","",IF(O15&gt;Q15,1,0))</f>
        <v/>
      </c>
      <c r="S15" s="30" t="s">
        <v>8</v>
      </c>
      <c r="T15" s="30">
        <f>IF(A15="","",COUNTIF(C14:R14,"○"))</f>
        <v>0</v>
      </c>
      <c r="U15" s="7" t="s">
        <v>0</v>
      </c>
      <c r="V15" s="7">
        <f>COUNTIF(C14:R14,"×")</f>
        <v>2</v>
      </c>
      <c r="W15" s="30"/>
      <c r="X15" s="57"/>
      <c r="Y15" s="28"/>
      <c r="Z15" s="56"/>
      <c r="AA15" s="140"/>
      <c r="AB15" s="139"/>
      <c r="AC15" s="138"/>
      <c r="AD15" s="172"/>
    </row>
    <row r="16" spans="1:30" s="1" customFormat="1">
      <c r="A16" s="59" t="s">
        <v>30</v>
      </c>
      <c r="B16" s="58"/>
      <c r="C16" s="37">
        <f>IF(A15="","",M8)</f>
        <v>1</v>
      </c>
      <c r="D16" s="9" t="str">
        <f>IF(C16="","","-")</f>
        <v>-</v>
      </c>
      <c r="E16" s="36">
        <f>IF(C16="","",K8)</f>
        <v>21</v>
      </c>
      <c r="F16" s="9">
        <f>IF(C16="","",IF(C16&gt;E16,1,0))</f>
        <v>0</v>
      </c>
      <c r="G16" s="37">
        <f>IF(A15="","",M12)</f>
        <v>11</v>
      </c>
      <c r="H16" s="9" t="str">
        <f>IF(G16="","","-")</f>
        <v>-</v>
      </c>
      <c r="I16" s="36">
        <f>IF(A15="","",K12)</f>
        <v>21</v>
      </c>
      <c r="J16" s="9">
        <f>IF(G16="","",IF(G16&gt;I16,1,0))</f>
        <v>0</v>
      </c>
      <c r="K16" s="35"/>
      <c r="L16" s="34"/>
      <c r="M16" s="34"/>
      <c r="N16" s="33"/>
      <c r="O16" s="32"/>
      <c r="P16" s="8" t="str">
        <f>IF(O16="","","-")</f>
        <v/>
      </c>
      <c r="Q16" s="31"/>
      <c r="R16" s="8" t="str">
        <f>IF(O16="","",IF(O16&gt;Q16,1,0))</f>
        <v/>
      </c>
      <c r="S16" s="30" t="s">
        <v>3</v>
      </c>
      <c r="T16" s="30">
        <f>COUNTIF(F15:F17,1)+COUNTIF(J15:J17,1)+COUNTIF(N15:N17,1)+COUNTIF(R15:R17,1)</f>
        <v>0</v>
      </c>
      <c r="U16" s="7" t="s">
        <v>0</v>
      </c>
      <c r="V16" s="7">
        <f>COUNTIF(F15:F17,0)+COUNTIF(J15:J17,0)+COUNTIF(N15:N17,0)+COUNTIF(R15:R17,0)</f>
        <v>4</v>
      </c>
      <c r="W16" s="30"/>
      <c r="X16" s="57"/>
      <c r="Y16" s="28"/>
      <c r="Z16" s="56"/>
      <c r="AA16" s="140"/>
      <c r="AB16" s="139"/>
      <c r="AC16" s="138"/>
    </row>
    <row r="17" spans="1:30" s="1" customFormat="1" ht="14.25" thickBot="1">
      <c r="A17" s="111"/>
      <c r="B17" s="110"/>
      <c r="C17" s="24" t="str">
        <f>IF(M9="","",M9)</f>
        <v/>
      </c>
      <c r="D17" s="22" t="str">
        <f>IF(C17="","","-")</f>
        <v/>
      </c>
      <c r="E17" s="23" t="str">
        <f>IF(K9="","",K9)</f>
        <v/>
      </c>
      <c r="F17" s="22" t="str">
        <f>IF(C17="","",IF(C17&gt;E17,1,0))</f>
        <v/>
      </c>
      <c r="G17" s="24" t="str">
        <f>IF(M13="","",M13)</f>
        <v/>
      </c>
      <c r="H17" s="22" t="str">
        <f>IF(G17="","","-")</f>
        <v/>
      </c>
      <c r="I17" s="23" t="str">
        <f>IF(K13="","",K13)</f>
        <v/>
      </c>
      <c r="J17" s="22" t="str">
        <f>IF(G17="","",IF(G17&gt;I17,1,0))</f>
        <v/>
      </c>
      <c r="K17" s="21"/>
      <c r="L17" s="20"/>
      <c r="M17" s="20"/>
      <c r="N17" s="19"/>
      <c r="O17" s="18"/>
      <c r="P17" s="16" t="str">
        <f>IF(O17="","","-")</f>
        <v/>
      </c>
      <c r="Q17" s="17"/>
      <c r="R17" s="16" t="str">
        <f>IF(O17="","",IF(O17&gt;Q17,1,0))</f>
        <v/>
      </c>
      <c r="S17" s="14" t="s">
        <v>1</v>
      </c>
      <c r="T17" s="14">
        <f>SUM(C15:C17)+SUM(G15:G17)+SUM(K15:K17)+SUM(O15:O17)</f>
        <v>23</v>
      </c>
      <c r="U17" s="15" t="s">
        <v>0</v>
      </c>
      <c r="V17" s="15">
        <f>SUM(E15:E17)+SUM(I15:I17)+SUM(M15:M17)+SUM(Q15:Q17)</f>
        <v>84</v>
      </c>
      <c r="W17" s="14">
        <f>IF(T15="","",T17-V17)</f>
        <v>-61</v>
      </c>
      <c r="X17" s="114"/>
      <c r="Y17" s="12"/>
      <c r="Z17" s="65"/>
      <c r="AA17" s="155"/>
      <c r="AB17" s="154"/>
      <c r="AC17" s="153"/>
    </row>
    <row r="18" spans="1:30" s="1" customFormat="1" hidden="1">
      <c r="A18" s="124"/>
      <c r="B18" s="112"/>
      <c r="C18" s="63" t="str">
        <f>IF(R7="","",IF(O6="○","×","○"))</f>
        <v/>
      </c>
      <c r="D18" s="62"/>
      <c r="E18" s="61"/>
      <c r="F18" s="9"/>
      <c r="G18" s="63" t="str">
        <f>IF(R11="","",IF(O10="○","×","○"))</f>
        <v/>
      </c>
      <c r="H18" s="62"/>
      <c r="I18" s="61"/>
      <c r="J18" s="9"/>
      <c r="K18" s="63" t="str">
        <f>IF(R15="","",IF(O14="○","×","○"))</f>
        <v/>
      </c>
      <c r="L18" s="62"/>
      <c r="M18" s="61"/>
      <c r="N18" s="9"/>
      <c r="O18" s="35"/>
      <c r="P18" s="34"/>
      <c r="Q18" s="34"/>
      <c r="R18" s="33"/>
      <c r="S18" s="30"/>
      <c r="T18" s="30"/>
      <c r="U18" s="7"/>
      <c r="V18" s="7"/>
      <c r="W18" s="30"/>
      <c r="X18" s="29"/>
      <c r="Y18" s="28"/>
      <c r="Z18" s="60" t="str">
        <f>IF(C18="","",RANK(W21,W9:W21,0))</f>
        <v/>
      </c>
      <c r="AA18" s="148" t="str">
        <f>T19</f>
        <v/>
      </c>
      <c r="AB18" s="147" t="str">
        <f>IF(T19="","",T20)</f>
        <v/>
      </c>
      <c r="AC18" s="146" t="str">
        <f>IF(T19="","",V21)</f>
        <v/>
      </c>
    </row>
    <row r="19" spans="1:30" s="1" customFormat="1" hidden="1">
      <c r="A19" s="122"/>
      <c r="B19" s="58"/>
      <c r="C19" s="32" t="str">
        <f>IF(Q7="","",Q7)</f>
        <v/>
      </c>
      <c r="D19" s="8" t="str">
        <f>IF(C19="","","-")</f>
        <v/>
      </c>
      <c r="E19" s="31" t="str">
        <f>IF(C19="","",O7)</f>
        <v/>
      </c>
      <c r="F19" s="8" t="str">
        <f>IF(C19="","",IF(C19&gt;E19,1,0))</f>
        <v/>
      </c>
      <c r="G19" s="32" t="str">
        <f>IF(Q11="","",Q11)</f>
        <v/>
      </c>
      <c r="H19" s="8" t="str">
        <f>IF(G19="","","-")</f>
        <v/>
      </c>
      <c r="I19" s="31" t="str">
        <f>IF(G19="","",O11)</f>
        <v/>
      </c>
      <c r="J19" s="8" t="str">
        <f>IF(G19="","",IF(G19&gt;I19,1,0))</f>
        <v/>
      </c>
      <c r="K19" s="32" t="str">
        <f>IF(Q15="","",Q15)</f>
        <v/>
      </c>
      <c r="L19" s="8" t="str">
        <f>IF(K19="","","-")</f>
        <v/>
      </c>
      <c r="M19" s="31" t="str">
        <f>IF(K19="","",O15)</f>
        <v/>
      </c>
      <c r="N19" s="8" t="str">
        <f>IF(K19="","",IF(K19&gt;M19,1,0))</f>
        <v/>
      </c>
      <c r="O19" s="35"/>
      <c r="P19" s="34"/>
      <c r="Q19" s="34"/>
      <c r="R19" s="33"/>
      <c r="S19" s="30" t="s">
        <v>8</v>
      </c>
      <c r="T19" s="30" t="str">
        <f>IF(C18="","",COUNTIF(C18:R18,"○"))</f>
        <v/>
      </c>
      <c r="U19" s="7" t="s">
        <v>0</v>
      </c>
      <c r="V19" s="7" t="str">
        <f>IF(T19="","",COUNTIF(C18:R18,"×"))</f>
        <v/>
      </c>
      <c r="W19" s="30"/>
      <c r="X19" s="57"/>
      <c r="Y19" s="28"/>
      <c r="Z19" s="56"/>
      <c r="AA19" s="140"/>
      <c r="AB19" s="139"/>
      <c r="AC19" s="138"/>
      <c r="AD19" s="172"/>
    </row>
    <row r="20" spans="1:30" s="1" customFormat="1" hidden="1">
      <c r="A20" s="122"/>
      <c r="B20" s="58"/>
      <c r="C20" s="32" t="str">
        <f>IF(Q8="","",Q8)</f>
        <v/>
      </c>
      <c r="D20" s="8" t="str">
        <f>IF(C20="","","-")</f>
        <v/>
      </c>
      <c r="E20" s="31" t="str">
        <f>IF(C20="","",O8)</f>
        <v/>
      </c>
      <c r="F20" s="8" t="str">
        <f>IF(C20="","",IF(C20&gt;E20,1,0))</f>
        <v/>
      </c>
      <c r="G20" s="32" t="str">
        <f>IF(Q12="","",Q12)</f>
        <v/>
      </c>
      <c r="H20" s="8" t="str">
        <f>IF(G20="","","-")</f>
        <v/>
      </c>
      <c r="I20" s="31" t="str">
        <f>IF(G20="","",O12)</f>
        <v/>
      </c>
      <c r="J20" s="8" t="str">
        <f>IF(G20="","",IF(G20&gt;I20,1,0))</f>
        <v/>
      </c>
      <c r="K20" s="32" t="str">
        <f>IF(Q16="","",Q16)</f>
        <v/>
      </c>
      <c r="L20" s="8" t="str">
        <f>IF(K20="","","-")</f>
        <v/>
      </c>
      <c r="M20" s="31" t="str">
        <f>IF(K20="","",O16)</f>
        <v/>
      </c>
      <c r="N20" s="8" t="str">
        <f>IF(K20="","",IF(K20&gt;M20,1,0))</f>
        <v/>
      </c>
      <c r="O20" s="35"/>
      <c r="P20" s="34"/>
      <c r="Q20" s="34"/>
      <c r="R20" s="33"/>
      <c r="S20" s="30" t="s">
        <v>3</v>
      </c>
      <c r="T20" s="30">
        <f>COUNTIF(F19:F21,1)+COUNTIF(J19:J21,1)+COUNTIF(N19:N21,1)+COUNTIF(R19:R21,1)</f>
        <v>0</v>
      </c>
      <c r="U20" s="7" t="s">
        <v>0</v>
      </c>
      <c r="V20" s="7">
        <f>COUNTIF(F19:F21,0)+COUNTIF(J19:J21,0)+COUNTIF(N19:N21,0)+COUNTIF(R19:R21,0)</f>
        <v>0</v>
      </c>
      <c r="W20" s="30"/>
      <c r="X20" s="57"/>
      <c r="Y20" s="28"/>
      <c r="Z20" s="56"/>
      <c r="AA20" s="140"/>
      <c r="AB20" s="139"/>
      <c r="AC20" s="138"/>
    </row>
    <row r="21" spans="1:30" s="1" customFormat="1" ht="14.25" hidden="1" thickBot="1">
      <c r="A21" s="91"/>
      <c r="B21" s="82"/>
      <c r="C21" s="18" t="str">
        <f>IF(Q9="","",Q9)</f>
        <v/>
      </c>
      <c r="D21" s="16" t="str">
        <f>IF(C21="","","-")</f>
        <v/>
      </c>
      <c r="E21" s="17" t="str">
        <f>IF(C21="","",O9)</f>
        <v/>
      </c>
      <c r="F21" s="16" t="str">
        <f>IF(C21="","",IF(C21&gt;E21,1,0))</f>
        <v/>
      </c>
      <c r="G21" s="18" t="str">
        <f>IF(Q13="","",Q13)</f>
        <v/>
      </c>
      <c r="H21" s="16" t="str">
        <f>IF(G21="","","-")</f>
        <v/>
      </c>
      <c r="I21" s="17" t="str">
        <f>IF(G21="","",O13)</f>
        <v/>
      </c>
      <c r="J21" s="16" t="str">
        <f>IF(G21="","",IF(G21&gt;I21,1,0))</f>
        <v/>
      </c>
      <c r="K21" s="18" t="str">
        <f>IF(Q17="","",Q17)</f>
        <v/>
      </c>
      <c r="L21" s="16" t="str">
        <f>IF(K21="","","-")</f>
        <v/>
      </c>
      <c r="M21" s="17" t="str">
        <f>IF(K21="","",O17)</f>
        <v/>
      </c>
      <c r="N21" s="16" t="str">
        <f>IF(K21="","",IF(K21&gt;M21,1,0))</f>
        <v/>
      </c>
      <c r="O21" s="21"/>
      <c r="P21" s="20"/>
      <c r="Q21" s="20"/>
      <c r="R21" s="19"/>
      <c r="S21" s="14" t="s">
        <v>1</v>
      </c>
      <c r="T21" s="14">
        <f>SUM(C19:C21)+SUM(G19:G21)+SUM(K19:K21)+SUM(O19:O21)</f>
        <v>0</v>
      </c>
      <c r="U21" s="15" t="s">
        <v>0</v>
      </c>
      <c r="V21" s="15">
        <f>SUM(E19:E21)+SUM(I19:I21)+SUM(M19:M21)+SUM(Q19:Q21)</f>
        <v>0</v>
      </c>
      <c r="W21" s="14" t="str">
        <f>IF(T19="","",T21-V21)</f>
        <v/>
      </c>
      <c r="X21" s="114"/>
      <c r="Y21" s="12"/>
      <c r="Z21" s="65"/>
      <c r="AA21" s="132"/>
      <c r="AB21" s="131"/>
      <c r="AC21" s="130"/>
    </row>
    <row r="22" spans="1:30" s="1" customFormat="1" ht="14.25" thickBot="1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X22" s="115"/>
    </row>
    <row r="23" spans="1:30" s="1" customFormat="1">
      <c r="A23" s="104" t="s">
        <v>17</v>
      </c>
      <c r="B23" s="97"/>
      <c r="C23" s="102" t="str">
        <f>A26</f>
        <v>竹内　優梨</v>
      </c>
      <c r="D23" s="101"/>
      <c r="E23" s="101"/>
      <c r="F23" s="103"/>
      <c r="G23" s="102" t="str">
        <f>A30</f>
        <v>中川　乙花</v>
      </c>
      <c r="H23" s="101"/>
      <c r="I23" s="101"/>
      <c r="J23" s="100"/>
      <c r="K23" s="102" t="str">
        <f>A34</f>
        <v>三好　愛子</v>
      </c>
      <c r="L23" s="101"/>
      <c r="M23" s="101"/>
      <c r="N23" s="100"/>
      <c r="O23" s="102" t="str">
        <f>IF(A38="","",A38)</f>
        <v/>
      </c>
      <c r="P23" s="101"/>
      <c r="Q23" s="101"/>
      <c r="R23" s="100"/>
      <c r="S23" s="99" t="s">
        <v>16</v>
      </c>
      <c r="T23" s="98"/>
      <c r="U23" s="98"/>
      <c r="V23" s="98"/>
      <c r="W23" s="97"/>
      <c r="X23" s="96" t="s">
        <v>15</v>
      </c>
      <c r="Y23" s="95" t="s">
        <v>14</v>
      </c>
      <c r="Z23" s="64" t="s">
        <v>14</v>
      </c>
      <c r="AA23" s="167" t="s">
        <v>91</v>
      </c>
      <c r="AB23" s="166" t="s">
        <v>90</v>
      </c>
      <c r="AC23" s="95" t="s">
        <v>89</v>
      </c>
    </row>
    <row r="24" spans="1:30" s="1" customFormat="1">
      <c r="A24" s="83"/>
      <c r="B24" s="90"/>
      <c r="C24" s="93" t="str">
        <f>A27</f>
        <v>(キティタイガー）</v>
      </c>
      <c r="D24" s="92"/>
      <c r="E24" s="92"/>
      <c r="F24" s="94"/>
      <c r="G24" s="93" t="str">
        <f>A31</f>
        <v>（北島Ｂａｍｂｉ）</v>
      </c>
      <c r="H24" s="92"/>
      <c r="I24" s="92"/>
      <c r="J24" s="76"/>
      <c r="K24" s="93" t="str">
        <f>A35</f>
        <v>（神郷ＪＢＣ）</v>
      </c>
      <c r="L24" s="92"/>
      <c r="M24" s="92"/>
      <c r="N24" s="76"/>
      <c r="O24" s="63" t="str">
        <f>IF(A39="","",A39)</f>
        <v/>
      </c>
      <c r="P24" s="62"/>
      <c r="Q24" s="62"/>
      <c r="R24" s="76"/>
      <c r="S24" s="91"/>
      <c r="T24" s="82"/>
      <c r="U24" s="82"/>
      <c r="V24" s="82"/>
      <c r="W24" s="90"/>
      <c r="X24" s="89"/>
      <c r="Y24" s="66"/>
      <c r="Z24" s="82"/>
      <c r="AA24" s="162"/>
      <c r="AB24" s="161"/>
      <c r="AC24" s="66"/>
    </row>
    <row r="25" spans="1:30" s="1" customFormat="1">
      <c r="A25" s="51"/>
      <c r="B25" s="64"/>
      <c r="C25" s="49"/>
      <c r="D25" s="48"/>
      <c r="E25" s="48"/>
      <c r="F25" s="47"/>
      <c r="G25" s="46" t="str">
        <f>IF(SUM(J26:J28)&gt;=2,"○","×")</f>
        <v>○</v>
      </c>
      <c r="H25" s="45"/>
      <c r="I25" s="44"/>
      <c r="J25" s="43"/>
      <c r="K25" s="46" t="str">
        <f>IF(SUM(N26:N28)&gt;=2,"○","×")</f>
        <v>○</v>
      </c>
      <c r="L25" s="45"/>
      <c r="M25" s="44"/>
      <c r="N25" s="43"/>
      <c r="O25" s="46" t="str">
        <f>IF(R26="","",IF(SUM(R26:R28)&gt;=2,"○","×"))</f>
        <v/>
      </c>
      <c r="P25" s="45"/>
      <c r="Q25" s="44"/>
      <c r="R25" s="43"/>
      <c r="S25" s="87"/>
      <c r="T25" s="87"/>
      <c r="U25" s="88"/>
      <c r="V25" s="88"/>
      <c r="W25" s="87"/>
      <c r="X25" s="42" t="s">
        <v>13</v>
      </c>
      <c r="Y25" s="41">
        <v>1</v>
      </c>
      <c r="Z25" s="60">
        <f>RANK(W28,W25:W40,0)</f>
        <v>1</v>
      </c>
      <c r="AA25" s="148">
        <f>T26</f>
        <v>2</v>
      </c>
      <c r="AB25" s="147">
        <f>T27</f>
        <v>4</v>
      </c>
      <c r="AC25" s="146">
        <f>V28</f>
        <v>13</v>
      </c>
    </row>
    <row r="26" spans="1:30" s="1" customFormat="1">
      <c r="A26" s="59" t="s">
        <v>159</v>
      </c>
      <c r="B26" s="58"/>
      <c r="C26" s="35"/>
      <c r="D26" s="34"/>
      <c r="E26" s="34"/>
      <c r="F26" s="33"/>
      <c r="G26" s="37">
        <v>21</v>
      </c>
      <c r="H26" s="9" t="str">
        <f>IF(G26="","","-")</f>
        <v>-</v>
      </c>
      <c r="I26" s="36">
        <v>2</v>
      </c>
      <c r="J26" s="9">
        <f>IF(G26="","",IF(G26&gt;I26,1,0))</f>
        <v>1</v>
      </c>
      <c r="K26" s="37">
        <v>21</v>
      </c>
      <c r="L26" s="9" t="str">
        <f>IF(K26="","","-")</f>
        <v>-</v>
      </c>
      <c r="M26" s="36">
        <v>3</v>
      </c>
      <c r="N26" s="9">
        <f>IF(K26="","",IF(K26&gt;M26,1,0))</f>
        <v>1</v>
      </c>
      <c r="O26" s="32"/>
      <c r="P26" s="86" t="str">
        <f>IF(O26="","","-")</f>
        <v/>
      </c>
      <c r="Q26" s="31"/>
      <c r="R26" s="8" t="str">
        <f>IF(O26="","",IF(O26&gt;Q26,1,0))</f>
        <v/>
      </c>
      <c r="S26" s="85" t="s">
        <v>8</v>
      </c>
      <c r="T26" s="85">
        <f>COUNTIF(C25:R25,"○")</f>
        <v>2</v>
      </c>
      <c r="U26" s="84" t="s">
        <v>0</v>
      </c>
      <c r="V26" s="7">
        <f>COUNTIF(C25:R25,"×")</f>
        <v>0</v>
      </c>
      <c r="W26" s="30"/>
      <c r="X26" s="57"/>
      <c r="Y26" s="28"/>
      <c r="Z26" s="56"/>
      <c r="AA26" s="140"/>
      <c r="AB26" s="139"/>
      <c r="AC26" s="138"/>
    </row>
    <row r="27" spans="1:30" s="1" customFormat="1">
      <c r="A27" s="59" t="s">
        <v>66</v>
      </c>
      <c r="B27" s="58"/>
      <c r="C27" s="35"/>
      <c r="D27" s="34"/>
      <c r="E27" s="34"/>
      <c r="F27" s="33"/>
      <c r="G27" s="37">
        <v>21</v>
      </c>
      <c r="H27" s="9" t="str">
        <f>IF(G27="","","-")</f>
        <v>-</v>
      </c>
      <c r="I27" s="36">
        <v>4</v>
      </c>
      <c r="J27" s="9">
        <f>IF(G27="","",IF(G27&gt;I27,1,0))</f>
        <v>1</v>
      </c>
      <c r="K27" s="37">
        <v>21</v>
      </c>
      <c r="L27" s="9" t="str">
        <f>IF(K27="","","-")</f>
        <v>-</v>
      </c>
      <c r="M27" s="36">
        <v>4</v>
      </c>
      <c r="N27" s="9">
        <f>IF(K27="","",IF(K27&gt;M27,1,0))</f>
        <v>1</v>
      </c>
      <c r="O27" s="32"/>
      <c r="P27" s="86" t="str">
        <f>IF(O27="","","-")</f>
        <v/>
      </c>
      <c r="Q27" s="31"/>
      <c r="R27" s="8" t="str">
        <f>IF(O27="","",IF(O27&gt;Q27,1,0))</f>
        <v/>
      </c>
      <c r="S27" s="85" t="s">
        <v>3</v>
      </c>
      <c r="T27" s="85">
        <f>COUNTIF(F26:F28,1)+COUNTIF(J26:J28,1)+COUNTIF(N26:N28,1)+COUNTIF(R26:R28,1)</f>
        <v>4</v>
      </c>
      <c r="U27" s="84" t="s">
        <v>0</v>
      </c>
      <c r="V27" s="7">
        <f>COUNTIF(F26:F28,0)+COUNTIF(J26:J28,0)+COUNTIF(N26:N28,0)+COUNTIF(R26:R28,0)</f>
        <v>0</v>
      </c>
      <c r="W27" s="30"/>
      <c r="X27" s="57"/>
      <c r="Y27" s="28"/>
      <c r="Z27" s="56"/>
      <c r="AA27" s="140"/>
      <c r="AB27" s="139"/>
      <c r="AC27" s="138"/>
    </row>
    <row r="28" spans="1:30" s="1" customFormat="1">
      <c r="A28" s="83"/>
      <c r="B28" s="82"/>
      <c r="C28" s="81"/>
      <c r="D28" s="80"/>
      <c r="E28" s="80"/>
      <c r="F28" s="79"/>
      <c r="G28" s="78"/>
      <c r="H28" s="76" t="str">
        <f>IF(G28="","","-")</f>
        <v/>
      </c>
      <c r="I28" s="77"/>
      <c r="J28" s="76" t="str">
        <f>IF(G28="","",IF(G28&gt;I28,1,0))</f>
        <v/>
      </c>
      <c r="K28" s="78"/>
      <c r="L28" s="76" t="str">
        <f>IF(K28="","","-")</f>
        <v/>
      </c>
      <c r="M28" s="77"/>
      <c r="N28" s="76" t="str">
        <f>IF(K28="","",IF(K28&gt;M28,1,0))</f>
        <v/>
      </c>
      <c r="O28" s="75"/>
      <c r="P28" s="74" t="str">
        <f>IF(O28="","","-")</f>
        <v/>
      </c>
      <c r="Q28" s="73"/>
      <c r="R28" s="72" t="str">
        <f>IF(O28="","",IF(O28&gt;Q28,1,0))</f>
        <v/>
      </c>
      <c r="S28" s="71" t="s">
        <v>1</v>
      </c>
      <c r="T28" s="71">
        <f>SUM(C26:C28)+SUM(G26:G28)+SUM(K26:K28)+SUM(O26:O28)</f>
        <v>84</v>
      </c>
      <c r="U28" s="70" t="s">
        <v>0</v>
      </c>
      <c r="V28" s="69">
        <f>SUM(E26:E28)+SUM(I26:I28)+SUM(M26:M28)+SUM(Q26:Q28)</f>
        <v>13</v>
      </c>
      <c r="W28" s="68">
        <f>T28-V28</f>
        <v>71</v>
      </c>
      <c r="X28" s="67"/>
      <c r="Y28" s="66"/>
      <c r="Z28" s="65"/>
      <c r="AA28" s="155"/>
      <c r="AB28" s="154"/>
      <c r="AC28" s="153"/>
    </row>
    <row r="29" spans="1:30" s="1" customFormat="1">
      <c r="A29" s="51"/>
      <c r="B29" s="64"/>
      <c r="C29" s="63" t="str">
        <f>IF(G25="○","×","○")</f>
        <v>×</v>
      </c>
      <c r="D29" s="62"/>
      <c r="E29" s="61"/>
      <c r="F29" s="9"/>
      <c r="G29" s="35"/>
      <c r="H29" s="34"/>
      <c r="I29" s="34"/>
      <c r="J29" s="33"/>
      <c r="K29" s="63" t="str">
        <f>IF(SUM(N30:N32)&gt;=2,"○","×")</f>
        <v>○</v>
      </c>
      <c r="L29" s="62"/>
      <c r="M29" s="61"/>
      <c r="N29" s="9"/>
      <c r="O29" s="63" t="str">
        <f>IF(R30="","",IF(SUM(R30:R32)&gt;=2,"○","×"))</f>
        <v/>
      </c>
      <c r="P29" s="62"/>
      <c r="Q29" s="61"/>
      <c r="R29" s="9"/>
      <c r="S29" s="30"/>
      <c r="T29" s="30"/>
      <c r="U29" s="7"/>
      <c r="V29" s="7"/>
      <c r="W29" s="30"/>
      <c r="X29" s="42" t="s">
        <v>10</v>
      </c>
      <c r="Y29" s="41">
        <v>2</v>
      </c>
      <c r="Z29" s="60">
        <f>RANK(W32,W28:W40,0)</f>
        <v>2</v>
      </c>
      <c r="AA29" s="140">
        <f>T30</f>
        <v>1</v>
      </c>
      <c r="AB29" s="147">
        <f>T31</f>
        <v>2</v>
      </c>
      <c r="AC29" s="146">
        <f>V32</f>
        <v>56</v>
      </c>
    </row>
    <row r="30" spans="1:30" s="1" customFormat="1">
      <c r="A30" s="59" t="s">
        <v>158</v>
      </c>
      <c r="B30" s="58"/>
      <c r="C30" s="37">
        <f>I26</f>
        <v>2</v>
      </c>
      <c r="D30" s="9" t="str">
        <f>IF(C30="","","-")</f>
        <v>-</v>
      </c>
      <c r="E30" s="36">
        <f>G26</f>
        <v>21</v>
      </c>
      <c r="F30" s="9">
        <f>IF(C30="","",IF(C30&gt;E30,1,0))</f>
        <v>0</v>
      </c>
      <c r="G30" s="35"/>
      <c r="H30" s="34"/>
      <c r="I30" s="34"/>
      <c r="J30" s="33"/>
      <c r="K30" s="37">
        <v>21</v>
      </c>
      <c r="L30" s="9" t="str">
        <f>IF(K30="","","-")</f>
        <v>-</v>
      </c>
      <c r="M30" s="36">
        <v>7</v>
      </c>
      <c r="N30" s="9">
        <f>IF(K30="","",IF(K30&gt;M30,1,0))</f>
        <v>1</v>
      </c>
      <c r="O30" s="32"/>
      <c r="P30" s="8" t="str">
        <f>IF(O30="","","-")</f>
        <v/>
      </c>
      <c r="Q30" s="31"/>
      <c r="R30" s="8" t="str">
        <f>IF(O30="","",IF(O30&gt;Q30,1,0))</f>
        <v/>
      </c>
      <c r="S30" s="30" t="s">
        <v>8</v>
      </c>
      <c r="T30" s="30">
        <f>COUNTIF(C29:R29,"○")</f>
        <v>1</v>
      </c>
      <c r="U30" s="7" t="s">
        <v>0</v>
      </c>
      <c r="V30" s="7">
        <f>COUNTIF(C29:R29,"×")</f>
        <v>1</v>
      </c>
      <c r="W30" s="30"/>
      <c r="X30" s="57"/>
      <c r="Y30" s="28"/>
      <c r="Z30" s="56"/>
      <c r="AA30" s="140"/>
      <c r="AB30" s="139"/>
      <c r="AC30" s="138"/>
    </row>
    <row r="31" spans="1:30" s="1" customFormat="1">
      <c r="A31" s="59" t="s">
        <v>32</v>
      </c>
      <c r="B31" s="58"/>
      <c r="C31" s="37">
        <f>I27</f>
        <v>4</v>
      </c>
      <c r="D31" s="9" t="str">
        <f>IF(C31="","","-")</f>
        <v>-</v>
      </c>
      <c r="E31" s="36">
        <f>G27</f>
        <v>21</v>
      </c>
      <c r="F31" s="9">
        <f>IF(C31="","",IF(C31&gt;E31,1,0))</f>
        <v>0</v>
      </c>
      <c r="G31" s="35"/>
      <c r="H31" s="34"/>
      <c r="I31" s="34"/>
      <c r="J31" s="33"/>
      <c r="K31" s="37">
        <v>21</v>
      </c>
      <c r="L31" s="9" t="str">
        <f>IF(K31="","","-")</f>
        <v>-</v>
      </c>
      <c r="M31" s="36">
        <v>7</v>
      </c>
      <c r="N31" s="9">
        <f>IF(K31="","",IF(K31&gt;M31,1,0))</f>
        <v>1</v>
      </c>
      <c r="O31" s="32"/>
      <c r="P31" s="8" t="str">
        <f>IF(O31="","","-")</f>
        <v/>
      </c>
      <c r="Q31" s="31"/>
      <c r="R31" s="8" t="str">
        <f>IF(O31="","",IF(O31&gt;Q31,1,0))</f>
        <v/>
      </c>
      <c r="S31" s="30" t="s">
        <v>3</v>
      </c>
      <c r="T31" s="30">
        <f>COUNTIF(F30:F32,1)+COUNTIF(J30:J32,1)+COUNTIF(N30:N32,1)+COUNTIF(R30:R32,1)</f>
        <v>2</v>
      </c>
      <c r="U31" s="7" t="s">
        <v>0</v>
      </c>
      <c r="V31" s="7">
        <f>COUNTIF(F30:F32,0)+COUNTIF(J30:J32,0)+COUNTIF(N30:N32,0)+COUNTIF(R30:R32,0)</f>
        <v>2</v>
      </c>
      <c r="W31" s="30"/>
      <c r="X31" s="57"/>
      <c r="Y31" s="28"/>
      <c r="Z31" s="56"/>
      <c r="AA31" s="140"/>
      <c r="AB31" s="139"/>
      <c r="AC31" s="138"/>
    </row>
    <row r="32" spans="1:30" s="1" customFormat="1">
      <c r="A32" s="83"/>
      <c r="B32" s="82"/>
      <c r="C32" s="78" t="str">
        <f>IF(I28="","",I28)</f>
        <v/>
      </c>
      <c r="D32" s="76" t="str">
        <f>IF(C32="","","-")</f>
        <v/>
      </c>
      <c r="E32" s="77" t="str">
        <f>IF(G28="","",G28)</f>
        <v/>
      </c>
      <c r="F32" s="9" t="str">
        <f>IF(C32="","",IF(C32&gt;E32,1,0))</f>
        <v/>
      </c>
      <c r="G32" s="81"/>
      <c r="H32" s="80"/>
      <c r="I32" s="80"/>
      <c r="J32" s="79"/>
      <c r="K32" s="78"/>
      <c r="L32" s="9" t="str">
        <f>IF(K32="","","-")</f>
        <v/>
      </c>
      <c r="M32" s="77"/>
      <c r="N32" s="9" t="str">
        <f>IF(K32="","",IF(K32&gt;M32,1,0))</f>
        <v/>
      </c>
      <c r="O32" s="75"/>
      <c r="P32" s="72" t="str">
        <f>IF(O32="","","-")</f>
        <v/>
      </c>
      <c r="Q32" s="73"/>
      <c r="R32" s="8" t="str">
        <f>IF(O32="","",IF(O32&gt;Q32,1,0))</f>
        <v/>
      </c>
      <c r="S32" s="68" t="s">
        <v>1</v>
      </c>
      <c r="T32" s="68">
        <f>SUM(C30:C32)+SUM(G30:G32)+SUM(K30:K32)+SUM(O30:O32)</f>
        <v>48</v>
      </c>
      <c r="U32" s="69" t="s">
        <v>0</v>
      </c>
      <c r="V32" s="69">
        <f>SUM(E30:E32)+SUM(I30:I32)+SUM(M30:M32)+SUM(Q30:Q32)</f>
        <v>56</v>
      </c>
      <c r="W32" s="68">
        <f>T32-V32</f>
        <v>-8</v>
      </c>
      <c r="X32" s="67"/>
      <c r="Y32" s="66"/>
      <c r="Z32" s="65"/>
      <c r="AA32" s="155"/>
      <c r="AB32" s="154"/>
      <c r="AC32" s="153"/>
    </row>
    <row r="33" spans="1:30" s="1" customFormat="1">
      <c r="A33" s="51"/>
      <c r="B33" s="64"/>
      <c r="C33" s="46" t="str">
        <f>IF(A34="","",IF(K25="○","×","○"))</f>
        <v>×</v>
      </c>
      <c r="D33" s="45"/>
      <c r="E33" s="44"/>
      <c r="F33" s="43"/>
      <c r="G33" s="46" t="str">
        <f>IF(A34="","",IF(K29="○","×","○"))</f>
        <v>×</v>
      </c>
      <c r="H33" s="45"/>
      <c r="I33" s="44"/>
      <c r="J33" s="43"/>
      <c r="K33" s="49"/>
      <c r="L33" s="48"/>
      <c r="M33" s="48"/>
      <c r="N33" s="47"/>
      <c r="O33" s="46" t="str">
        <f>IF(R34="","",IF(SUM(R34:R36)&gt;=2,"○","×"))</f>
        <v/>
      </c>
      <c r="P33" s="45"/>
      <c r="Q33" s="44"/>
      <c r="R33" s="43"/>
      <c r="S33" s="30"/>
      <c r="T33" s="30"/>
      <c r="U33" s="7"/>
      <c r="V33" s="7"/>
      <c r="W33" s="30"/>
      <c r="X33" s="42" t="s">
        <v>5</v>
      </c>
      <c r="Y33" s="41">
        <v>3</v>
      </c>
      <c r="Z33" s="60">
        <f>IF(C33="","",RANK(W36,W28:W40,0))</f>
        <v>3</v>
      </c>
      <c r="AA33" s="148">
        <f>T34</f>
        <v>0</v>
      </c>
      <c r="AB33" s="147">
        <f>T35</f>
        <v>0</v>
      </c>
      <c r="AC33" s="146">
        <f>V36</f>
        <v>84</v>
      </c>
    </row>
    <row r="34" spans="1:30" s="1" customFormat="1">
      <c r="A34" s="59" t="s">
        <v>157</v>
      </c>
      <c r="B34" s="58"/>
      <c r="C34" s="37">
        <f>IF(A34="","",M26)</f>
        <v>3</v>
      </c>
      <c r="D34" s="9" t="str">
        <f>IF(C34="","","-")</f>
        <v>-</v>
      </c>
      <c r="E34" s="36">
        <f>IF(C34="","",K26)</f>
        <v>21</v>
      </c>
      <c r="F34" s="9">
        <f>IF(C34="","",IF(C34&gt;E34,1,0))</f>
        <v>0</v>
      </c>
      <c r="G34" s="37">
        <f>IF(A34="","",M30)</f>
        <v>7</v>
      </c>
      <c r="H34" s="9" t="str">
        <f>IF(G34="","","-")</f>
        <v>-</v>
      </c>
      <c r="I34" s="36">
        <f>IF(A34="","",K30)</f>
        <v>21</v>
      </c>
      <c r="J34" s="9">
        <f>IF(G34="","",IF(G34&gt;I34,1,0))</f>
        <v>0</v>
      </c>
      <c r="K34" s="35"/>
      <c r="L34" s="34"/>
      <c r="M34" s="34"/>
      <c r="N34" s="33"/>
      <c r="O34" s="32"/>
      <c r="P34" s="8" t="str">
        <f>IF(O34="","","-")</f>
        <v/>
      </c>
      <c r="Q34" s="31"/>
      <c r="R34" s="8" t="str">
        <f>IF(O34="","",IF(O34&gt;Q34,1,0))</f>
        <v/>
      </c>
      <c r="S34" s="30" t="s">
        <v>8</v>
      </c>
      <c r="T34" s="30">
        <f>IF(A34="","",COUNTIF(C33:R33,"○"))</f>
        <v>0</v>
      </c>
      <c r="U34" s="7" t="s">
        <v>0</v>
      </c>
      <c r="V34" s="7">
        <f>COUNTIF(C33:R33,"×")</f>
        <v>2</v>
      </c>
      <c r="W34" s="30"/>
      <c r="X34" s="57"/>
      <c r="Y34" s="28"/>
      <c r="Z34" s="56"/>
      <c r="AA34" s="140"/>
      <c r="AB34" s="139"/>
      <c r="AC34" s="138"/>
      <c r="AD34" s="172"/>
    </row>
    <row r="35" spans="1:30" s="1" customFormat="1">
      <c r="A35" s="59" t="s">
        <v>55</v>
      </c>
      <c r="B35" s="58"/>
      <c r="C35" s="37">
        <f>IF(A34="","",M27)</f>
        <v>4</v>
      </c>
      <c r="D35" s="9" t="str">
        <f>IF(C35="","","-")</f>
        <v>-</v>
      </c>
      <c r="E35" s="36">
        <f>IF(C35="","",K27)</f>
        <v>21</v>
      </c>
      <c r="F35" s="9">
        <f>IF(C35="","",IF(C35&gt;E35,1,0))</f>
        <v>0</v>
      </c>
      <c r="G35" s="37">
        <f>IF(A34="","",M31)</f>
        <v>7</v>
      </c>
      <c r="H35" s="9" t="str">
        <f>IF(G35="","","-")</f>
        <v>-</v>
      </c>
      <c r="I35" s="36">
        <f>IF(A34="","",K31)</f>
        <v>21</v>
      </c>
      <c r="J35" s="9">
        <f>IF(G35="","",IF(G35&gt;I35,1,0))</f>
        <v>0</v>
      </c>
      <c r="K35" s="35"/>
      <c r="L35" s="34"/>
      <c r="M35" s="34"/>
      <c r="N35" s="33"/>
      <c r="O35" s="32"/>
      <c r="P35" s="8" t="str">
        <f>IF(O35="","","-")</f>
        <v/>
      </c>
      <c r="Q35" s="31"/>
      <c r="R35" s="8" t="str">
        <f>IF(O35="","",IF(O35&gt;Q35,1,0))</f>
        <v/>
      </c>
      <c r="S35" s="30" t="s">
        <v>3</v>
      </c>
      <c r="T35" s="30">
        <f>COUNTIF(F34:F36,1)+COUNTIF(J34:J36,1)+COUNTIF(N34:N36,1)+COUNTIF(R34:R36,1)</f>
        <v>0</v>
      </c>
      <c r="U35" s="7" t="s">
        <v>0</v>
      </c>
      <c r="V35" s="7">
        <f>COUNTIF(F34:F36,0)+COUNTIF(J34:J36,0)+COUNTIF(N34:N36,0)+COUNTIF(R34:R36,0)</f>
        <v>4</v>
      </c>
      <c r="W35" s="30"/>
      <c r="X35" s="57"/>
      <c r="Y35" s="28"/>
      <c r="Z35" s="56"/>
      <c r="AA35" s="140"/>
      <c r="AB35" s="139"/>
      <c r="AC35" s="138"/>
    </row>
    <row r="36" spans="1:30" s="1" customFormat="1" ht="14.25" thickBot="1">
      <c r="A36" s="111"/>
      <c r="B36" s="110"/>
      <c r="C36" s="24" t="str">
        <f>IF(M28="","",M28)</f>
        <v/>
      </c>
      <c r="D36" s="22" t="str">
        <f>IF(C36="","","-")</f>
        <v/>
      </c>
      <c r="E36" s="23" t="str">
        <f>IF(K28="","",K28)</f>
        <v/>
      </c>
      <c r="F36" s="22" t="str">
        <f>IF(C36="","",IF(C36&gt;E36,1,0))</f>
        <v/>
      </c>
      <c r="G36" s="24" t="str">
        <f>IF(M32="","",M32)</f>
        <v/>
      </c>
      <c r="H36" s="22" t="str">
        <f>IF(G36="","","-")</f>
        <v/>
      </c>
      <c r="I36" s="23" t="str">
        <f>IF(K32="","",K32)</f>
        <v/>
      </c>
      <c r="J36" s="22" t="str">
        <f>IF(G36="","",IF(G36&gt;I36,1,0))</f>
        <v/>
      </c>
      <c r="K36" s="21"/>
      <c r="L36" s="20"/>
      <c r="M36" s="20"/>
      <c r="N36" s="19"/>
      <c r="O36" s="18"/>
      <c r="P36" s="16" t="str">
        <f>IF(O36="","","-")</f>
        <v/>
      </c>
      <c r="Q36" s="17"/>
      <c r="R36" s="16" t="str">
        <f>IF(O36="","",IF(O36&gt;Q36,1,0))</f>
        <v/>
      </c>
      <c r="S36" s="14" t="s">
        <v>1</v>
      </c>
      <c r="T36" s="14">
        <f>SUM(C34:C36)+SUM(G34:G36)+SUM(K34:K36)+SUM(O34:O36)</f>
        <v>21</v>
      </c>
      <c r="U36" s="15" t="s">
        <v>0</v>
      </c>
      <c r="V36" s="15">
        <f>SUM(E34:E36)+SUM(I34:I36)+SUM(M34:M36)+SUM(Q34:Q36)</f>
        <v>84</v>
      </c>
      <c r="W36" s="14">
        <f>IF(T34="","",T36-V36)</f>
        <v>-63</v>
      </c>
      <c r="X36" s="114"/>
      <c r="Y36" s="12"/>
      <c r="Z36" s="65"/>
      <c r="AA36" s="155"/>
      <c r="AB36" s="154"/>
      <c r="AC36" s="153"/>
    </row>
    <row r="37" spans="1:30" s="1" customFormat="1" hidden="1">
      <c r="A37" s="39"/>
      <c r="B37" s="112"/>
      <c r="C37" s="63" t="str">
        <f>IF(R26="","",IF(O25="○","×","○"))</f>
        <v/>
      </c>
      <c r="D37" s="62"/>
      <c r="E37" s="61"/>
      <c r="F37" s="9"/>
      <c r="G37" s="63" t="str">
        <f>IF(R30="","",IF(O29="○","×","○"))</f>
        <v/>
      </c>
      <c r="H37" s="62"/>
      <c r="I37" s="61"/>
      <c r="J37" s="9"/>
      <c r="K37" s="63" t="str">
        <f>IF(R34="","",IF(O33="○","×","○"))</f>
        <v/>
      </c>
      <c r="L37" s="62"/>
      <c r="M37" s="61"/>
      <c r="N37" s="9"/>
      <c r="O37" s="35"/>
      <c r="P37" s="34"/>
      <c r="Q37" s="34"/>
      <c r="R37" s="33"/>
      <c r="S37" s="30"/>
      <c r="T37" s="30"/>
      <c r="U37" s="7"/>
      <c r="V37" s="7"/>
      <c r="W37" s="30"/>
      <c r="X37" s="29"/>
      <c r="Y37" s="28"/>
      <c r="Z37" s="60" t="str">
        <f>IF(C37="","",RANK(W40,W28:W40,0))</f>
        <v/>
      </c>
      <c r="AA37" s="148" t="str">
        <f>T38</f>
        <v/>
      </c>
      <c r="AB37" s="147" t="str">
        <f>IF(T38="","",T39)</f>
        <v/>
      </c>
      <c r="AC37" s="146" t="str">
        <f>IF(T38="","",V40)</f>
        <v/>
      </c>
    </row>
    <row r="38" spans="1:30" s="1" customFormat="1" hidden="1">
      <c r="A38" s="59"/>
      <c r="B38" s="58"/>
      <c r="C38" s="32" t="str">
        <f>IF(Q26="","",Q26)</f>
        <v/>
      </c>
      <c r="D38" s="8" t="str">
        <f>IF(C38="","","-")</f>
        <v/>
      </c>
      <c r="E38" s="31" t="str">
        <f>IF(C38="","",O26)</f>
        <v/>
      </c>
      <c r="F38" s="8" t="str">
        <f>IF(C38="","",IF(C38&gt;E38,1,0))</f>
        <v/>
      </c>
      <c r="G38" s="32" t="str">
        <f>IF(Q30="","",Q30)</f>
        <v/>
      </c>
      <c r="H38" s="8" t="str">
        <f>IF(G38="","","-")</f>
        <v/>
      </c>
      <c r="I38" s="31" t="str">
        <f>IF(G38="","",O30)</f>
        <v/>
      </c>
      <c r="J38" s="8" t="str">
        <f>IF(G38="","",IF(G38&gt;I38,1,0))</f>
        <v/>
      </c>
      <c r="K38" s="32" t="str">
        <f>IF(Q34="","",Q34)</f>
        <v/>
      </c>
      <c r="L38" s="8" t="str">
        <f>IF(K38="","","-")</f>
        <v/>
      </c>
      <c r="M38" s="31" t="str">
        <f>IF(K38="","",O34)</f>
        <v/>
      </c>
      <c r="N38" s="8" t="str">
        <f>IF(K38="","",IF(K38&gt;M38,1,0))</f>
        <v/>
      </c>
      <c r="O38" s="35"/>
      <c r="P38" s="34"/>
      <c r="Q38" s="34"/>
      <c r="R38" s="33"/>
      <c r="S38" s="30" t="s">
        <v>8</v>
      </c>
      <c r="T38" s="30" t="str">
        <f>IF(C37="","",COUNTIF(C37:R37,"○"))</f>
        <v/>
      </c>
      <c r="U38" s="7" t="s">
        <v>0</v>
      </c>
      <c r="V38" s="7" t="str">
        <f>IF(T38="","",COUNTIF(C37:R37,"×"))</f>
        <v/>
      </c>
      <c r="W38" s="30"/>
      <c r="X38" s="57"/>
      <c r="Y38" s="28"/>
      <c r="Z38" s="56"/>
      <c r="AA38" s="140"/>
      <c r="AB38" s="139"/>
      <c r="AC38" s="138"/>
      <c r="AD38" s="172"/>
    </row>
    <row r="39" spans="1:30" s="1" customFormat="1" hidden="1">
      <c r="A39" s="59"/>
      <c r="B39" s="58"/>
      <c r="C39" s="32" t="str">
        <f>IF(Q27="","",Q27)</f>
        <v/>
      </c>
      <c r="D39" s="8" t="str">
        <f>IF(C39="","","-")</f>
        <v/>
      </c>
      <c r="E39" s="31" t="str">
        <f>IF(C39="","",O27)</f>
        <v/>
      </c>
      <c r="F39" s="8" t="str">
        <f>IF(C39="","",IF(C39&gt;E39,1,0))</f>
        <v/>
      </c>
      <c r="G39" s="32" t="str">
        <f>IF(Q31="","",Q31)</f>
        <v/>
      </c>
      <c r="H39" s="8" t="str">
        <f>IF(G39="","","-")</f>
        <v/>
      </c>
      <c r="I39" s="31" t="str">
        <f>IF(G39="","",O31)</f>
        <v/>
      </c>
      <c r="J39" s="8" t="str">
        <f>IF(G39="","",IF(G39&gt;I39,1,0))</f>
        <v/>
      </c>
      <c r="K39" s="32" t="str">
        <f>IF(Q35="","",Q35)</f>
        <v/>
      </c>
      <c r="L39" s="8" t="str">
        <f>IF(K39="","","-")</f>
        <v/>
      </c>
      <c r="M39" s="31" t="str">
        <f>IF(K39="","",O35)</f>
        <v/>
      </c>
      <c r="N39" s="8" t="str">
        <f>IF(K39="","",IF(K39&gt;M39,1,0))</f>
        <v/>
      </c>
      <c r="O39" s="35"/>
      <c r="P39" s="34"/>
      <c r="Q39" s="34"/>
      <c r="R39" s="33"/>
      <c r="S39" s="30" t="s">
        <v>3</v>
      </c>
      <c r="T39" s="30">
        <f>COUNTIF(F38:F40,1)+COUNTIF(J38:J40,1)+COUNTIF(N38:N40,1)+COUNTIF(R38:R40,1)</f>
        <v>0</v>
      </c>
      <c r="U39" s="7" t="s">
        <v>0</v>
      </c>
      <c r="V39" s="7">
        <f>COUNTIF(F38:F40,0)+COUNTIF(J38:J40,0)+COUNTIF(N38:N40,0)+COUNTIF(R38:R40,0)</f>
        <v>0</v>
      </c>
      <c r="W39" s="30"/>
      <c r="X39" s="57"/>
      <c r="Y39" s="28"/>
      <c r="Z39" s="56"/>
      <c r="AA39" s="140"/>
      <c r="AB39" s="139"/>
      <c r="AC39" s="138"/>
    </row>
    <row r="40" spans="1:30" s="1" customFormat="1" ht="14.25" hidden="1" thickBot="1">
      <c r="A40" s="111"/>
      <c r="B40" s="110"/>
      <c r="C40" s="18" t="str">
        <f>IF(Q28="","",Q28)</f>
        <v/>
      </c>
      <c r="D40" s="16" t="str">
        <f>IF(C40="","","-")</f>
        <v/>
      </c>
      <c r="E40" s="17" t="str">
        <f>IF(C40="","",O28)</f>
        <v/>
      </c>
      <c r="F40" s="16" t="str">
        <f>IF(C40="","",IF(C40&gt;E40,1,0))</f>
        <v/>
      </c>
      <c r="G40" s="18" t="str">
        <f>IF(Q32="","",Q32)</f>
        <v/>
      </c>
      <c r="H40" s="16" t="str">
        <f>IF(G40="","","-")</f>
        <v/>
      </c>
      <c r="I40" s="17" t="str">
        <f>IF(G40="","",O32)</f>
        <v/>
      </c>
      <c r="J40" s="16" t="str">
        <f>IF(G40="","",IF(G40&gt;I40,1,0))</f>
        <v/>
      </c>
      <c r="K40" s="18" t="str">
        <f>IF(Q36="","",Q36)</f>
        <v/>
      </c>
      <c r="L40" s="16" t="str">
        <f>IF(K40="","","-")</f>
        <v/>
      </c>
      <c r="M40" s="17" t="str">
        <f>IF(K40="","",O36)</f>
        <v/>
      </c>
      <c r="N40" s="16" t="str">
        <f>IF(K40="","",IF(K40&gt;M40,1,0))</f>
        <v/>
      </c>
      <c r="O40" s="21"/>
      <c r="P40" s="20"/>
      <c r="Q40" s="20"/>
      <c r="R40" s="19"/>
      <c r="S40" s="14" t="s">
        <v>1</v>
      </c>
      <c r="T40" s="14">
        <f>SUM(C38:C40)+SUM(G38:G40)+SUM(K38:K40)+SUM(O38:O40)</f>
        <v>0</v>
      </c>
      <c r="U40" s="15" t="s">
        <v>0</v>
      </c>
      <c r="V40" s="15">
        <f>SUM(E38:E40)+SUM(I38:I40)+SUM(M38:M40)+SUM(Q38:Q40)</f>
        <v>0</v>
      </c>
      <c r="W40" s="14" t="str">
        <f>IF(T38="","",T40-V40)</f>
        <v/>
      </c>
      <c r="X40" s="114"/>
      <c r="Y40" s="12"/>
      <c r="Z40" s="65"/>
      <c r="AA40" s="132"/>
      <c r="AB40" s="131"/>
      <c r="AC40" s="130"/>
    </row>
    <row r="41" spans="1:30" s="1" customFormat="1" ht="14.25" thickBot="1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X41" s="115"/>
    </row>
    <row r="42" spans="1:30" s="1" customFormat="1">
      <c r="A42" s="104" t="s">
        <v>54</v>
      </c>
      <c r="B42" s="97"/>
      <c r="C42" s="102" t="str">
        <f>A45</f>
        <v>西岡　奈都</v>
      </c>
      <c r="D42" s="101"/>
      <c r="E42" s="101"/>
      <c r="F42" s="103"/>
      <c r="G42" s="102" t="str">
        <f>A49</f>
        <v>安藤　ゆうか</v>
      </c>
      <c r="H42" s="101"/>
      <c r="I42" s="101"/>
      <c r="J42" s="100"/>
      <c r="K42" s="102" t="str">
        <f>A53</f>
        <v>間　愛香</v>
      </c>
      <c r="L42" s="101"/>
      <c r="M42" s="101"/>
      <c r="N42" s="100"/>
      <c r="O42" s="102" t="str">
        <f>IF(A57="","",A57)</f>
        <v/>
      </c>
      <c r="P42" s="101"/>
      <c r="Q42" s="101"/>
      <c r="R42" s="100"/>
      <c r="S42" s="99" t="s">
        <v>16</v>
      </c>
      <c r="T42" s="98"/>
      <c r="U42" s="98"/>
      <c r="V42" s="98"/>
      <c r="W42" s="97"/>
      <c r="X42" s="96" t="s">
        <v>15</v>
      </c>
      <c r="Y42" s="95" t="s">
        <v>14</v>
      </c>
      <c r="Z42" s="64" t="s">
        <v>14</v>
      </c>
      <c r="AA42" s="167" t="s">
        <v>91</v>
      </c>
      <c r="AB42" s="166" t="s">
        <v>90</v>
      </c>
      <c r="AC42" s="95" t="s">
        <v>89</v>
      </c>
    </row>
    <row r="43" spans="1:30" s="1" customFormat="1">
      <c r="A43" s="83"/>
      <c r="B43" s="90"/>
      <c r="C43" s="93" t="str">
        <f>A46</f>
        <v>（大生院ＪＢＣ）</v>
      </c>
      <c r="D43" s="92"/>
      <c r="E43" s="92"/>
      <c r="F43" s="94"/>
      <c r="G43" s="93" t="str">
        <f>A50</f>
        <v>（ミッキーズ）</v>
      </c>
      <c r="H43" s="92"/>
      <c r="I43" s="92"/>
      <c r="J43" s="76"/>
      <c r="K43" s="93" t="str">
        <f>A54</f>
        <v>(キティタイガー）</v>
      </c>
      <c r="L43" s="92"/>
      <c r="M43" s="92"/>
      <c r="N43" s="76"/>
      <c r="O43" s="63" t="str">
        <f>IF(A58="","",A58)</f>
        <v/>
      </c>
      <c r="P43" s="62"/>
      <c r="Q43" s="62"/>
      <c r="R43" s="76"/>
      <c r="S43" s="91"/>
      <c r="T43" s="82"/>
      <c r="U43" s="82"/>
      <c r="V43" s="82"/>
      <c r="W43" s="90"/>
      <c r="X43" s="89"/>
      <c r="Y43" s="66"/>
      <c r="Z43" s="82"/>
      <c r="AA43" s="162"/>
      <c r="AB43" s="161"/>
      <c r="AC43" s="66"/>
    </row>
    <row r="44" spans="1:30" s="1" customFormat="1">
      <c r="A44" s="51"/>
      <c r="B44" s="64"/>
      <c r="C44" s="49"/>
      <c r="D44" s="48"/>
      <c r="E44" s="48"/>
      <c r="F44" s="47"/>
      <c r="G44" s="46" t="str">
        <f>IF(SUM(J45:J47)&gt;=2,"○","×")</f>
        <v>○</v>
      </c>
      <c r="H44" s="45"/>
      <c r="I44" s="44"/>
      <c r="J44" s="43"/>
      <c r="K44" s="46" t="str">
        <f>IF(SUM(N45:N47)&gt;=2,"○","×")</f>
        <v>○</v>
      </c>
      <c r="L44" s="45"/>
      <c r="M44" s="44"/>
      <c r="N44" s="43"/>
      <c r="O44" s="46" t="str">
        <f>IF(R45="","",IF(SUM(R45:R47)&gt;=2,"○","×"))</f>
        <v/>
      </c>
      <c r="P44" s="45"/>
      <c r="Q44" s="44"/>
      <c r="R44" s="43"/>
      <c r="S44" s="87"/>
      <c r="T44" s="87"/>
      <c r="U44" s="88"/>
      <c r="V44" s="88"/>
      <c r="W44" s="87"/>
      <c r="X44" s="42" t="s">
        <v>13</v>
      </c>
      <c r="Y44" s="41">
        <v>1</v>
      </c>
      <c r="Z44" s="60">
        <f>RANK(W47,W44:W59,0)</f>
        <v>1</v>
      </c>
      <c r="AA44" s="148">
        <f>T45</f>
        <v>2</v>
      </c>
      <c r="AB44" s="147">
        <f>T46</f>
        <v>4</v>
      </c>
      <c r="AC44" s="146">
        <f>V47</f>
        <v>30</v>
      </c>
    </row>
    <row r="45" spans="1:30" s="1" customFormat="1">
      <c r="A45" s="59" t="s">
        <v>156</v>
      </c>
      <c r="B45" s="58"/>
      <c r="C45" s="35"/>
      <c r="D45" s="34"/>
      <c r="E45" s="34"/>
      <c r="F45" s="33"/>
      <c r="G45" s="37">
        <v>21</v>
      </c>
      <c r="H45" s="9" t="str">
        <f>IF(G45="","","-")</f>
        <v>-</v>
      </c>
      <c r="I45" s="36">
        <v>7</v>
      </c>
      <c r="J45" s="9">
        <f>IF(G45="","",IF(G45&gt;I45,1,0))</f>
        <v>1</v>
      </c>
      <c r="K45" s="37">
        <v>21</v>
      </c>
      <c r="L45" s="9" t="str">
        <f>IF(K45="","","-")</f>
        <v>-</v>
      </c>
      <c r="M45" s="36">
        <v>9</v>
      </c>
      <c r="N45" s="9">
        <f>IF(K45="","",IF(K45&gt;M45,1,0))</f>
        <v>1</v>
      </c>
      <c r="O45" s="32"/>
      <c r="P45" s="86" t="str">
        <f>IF(O45="","","-")</f>
        <v/>
      </c>
      <c r="Q45" s="31"/>
      <c r="R45" s="8" t="str">
        <f>IF(O45="","",IF(O45&gt;Q45,1,0))</f>
        <v/>
      </c>
      <c r="S45" s="85" t="s">
        <v>8</v>
      </c>
      <c r="T45" s="85">
        <f>COUNTIF(C44:R44,"○")</f>
        <v>2</v>
      </c>
      <c r="U45" s="84" t="s">
        <v>0</v>
      </c>
      <c r="V45" s="7">
        <f>COUNTIF(C44:R44,"×")</f>
        <v>0</v>
      </c>
      <c r="W45" s="30"/>
      <c r="X45" s="57"/>
      <c r="Y45" s="28"/>
      <c r="Z45" s="56"/>
      <c r="AA45" s="140"/>
      <c r="AB45" s="139"/>
      <c r="AC45" s="138"/>
    </row>
    <row r="46" spans="1:30" s="1" customFormat="1">
      <c r="A46" s="59" t="s">
        <v>127</v>
      </c>
      <c r="B46" s="58"/>
      <c r="C46" s="35"/>
      <c r="D46" s="34"/>
      <c r="E46" s="34"/>
      <c r="F46" s="33"/>
      <c r="G46" s="37">
        <v>21</v>
      </c>
      <c r="H46" s="9" t="str">
        <f>IF(G46="","","-")</f>
        <v>-</v>
      </c>
      <c r="I46" s="36">
        <v>10</v>
      </c>
      <c r="J46" s="9">
        <f>IF(G46="","",IF(G46&gt;I46,1,0))</f>
        <v>1</v>
      </c>
      <c r="K46" s="37">
        <v>21</v>
      </c>
      <c r="L46" s="9" t="str">
        <f>IF(K46="","","-")</f>
        <v>-</v>
      </c>
      <c r="M46" s="36">
        <v>4</v>
      </c>
      <c r="N46" s="9">
        <f>IF(K46="","",IF(K46&gt;M46,1,0))</f>
        <v>1</v>
      </c>
      <c r="O46" s="32"/>
      <c r="P46" s="86" t="str">
        <f>IF(O46="","","-")</f>
        <v/>
      </c>
      <c r="Q46" s="31"/>
      <c r="R46" s="8" t="str">
        <f>IF(O46="","",IF(O46&gt;Q46,1,0))</f>
        <v/>
      </c>
      <c r="S46" s="85" t="s">
        <v>3</v>
      </c>
      <c r="T46" s="85">
        <f>COUNTIF(F45:F47,1)+COUNTIF(J45:J47,1)+COUNTIF(N45:N47,1)+COUNTIF(R45:R47,1)</f>
        <v>4</v>
      </c>
      <c r="U46" s="84" t="s">
        <v>0</v>
      </c>
      <c r="V46" s="7">
        <f>COUNTIF(F45:F47,0)+COUNTIF(J45:J47,0)+COUNTIF(N45:N47,0)+COUNTIF(R45:R47,0)</f>
        <v>0</v>
      </c>
      <c r="W46" s="30"/>
      <c r="X46" s="57"/>
      <c r="Y46" s="28"/>
      <c r="Z46" s="56"/>
      <c r="AA46" s="140"/>
      <c r="AB46" s="139"/>
      <c r="AC46" s="138"/>
    </row>
    <row r="47" spans="1:30" s="1" customFormat="1">
      <c r="A47" s="83"/>
      <c r="B47" s="82"/>
      <c r="C47" s="81"/>
      <c r="D47" s="80"/>
      <c r="E47" s="80"/>
      <c r="F47" s="79"/>
      <c r="G47" s="78"/>
      <c r="H47" s="76" t="str">
        <f>IF(G47="","","-")</f>
        <v/>
      </c>
      <c r="I47" s="77"/>
      <c r="J47" s="76" t="str">
        <f>IF(G47="","",IF(G47&gt;I47,1,0))</f>
        <v/>
      </c>
      <c r="K47" s="78"/>
      <c r="L47" s="76" t="str">
        <f>IF(K47="","","-")</f>
        <v/>
      </c>
      <c r="M47" s="77"/>
      <c r="N47" s="76" t="str">
        <f>IF(K47="","",IF(K47&gt;M47,1,0))</f>
        <v/>
      </c>
      <c r="O47" s="75"/>
      <c r="P47" s="74" t="str">
        <f>IF(O47="","","-")</f>
        <v/>
      </c>
      <c r="Q47" s="73"/>
      <c r="R47" s="72" t="str">
        <f>IF(O47="","",IF(O47&gt;Q47,1,0))</f>
        <v/>
      </c>
      <c r="S47" s="71" t="s">
        <v>1</v>
      </c>
      <c r="T47" s="71">
        <f>SUM(C45:C47)+SUM(G45:G47)+SUM(K45:K47)+SUM(O45:O47)</f>
        <v>84</v>
      </c>
      <c r="U47" s="70" t="s">
        <v>0</v>
      </c>
      <c r="V47" s="69">
        <f>SUM(E45:E47)+SUM(I45:I47)+SUM(M45:M47)+SUM(Q45:Q47)</f>
        <v>30</v>
      </c>
      <c r="W47" s="68">
        <f>T47-V47</f>
        <v>54</v>
      </c>
      <c r="X47" s="67"/>
      <c r="Y47" s="66"/>
      <c r="Z47" s="65"/>
      <c r="AA47" s="155"/>
      <c r="AB47" s="154"/>
      <c r="AC47" s="153"/>
    </row>
    <row r="48" spans="1:30" s="1" customFormat="1">
      <c r="A48" s="51"/>
      <c r="B48" s="64"/>
      <c r="C48" s="63" t="str">
        <f>IF(G44="○","×","○")</f>
        <v>×</v>
      </c>
      <c r="D48" s="62"/>
      <c r="E48" s="61"/>
      <c r="F48" s="9"/>
      <c r="G48" s="35"/>
      <c r="H48" s="34"/>
      <c r="I48" s="34"/>
      <c r="J48" s="33"/>
      <c r="K48" s="63" t="str">
        <f>IF(SUM(N49:N51)&gt;=2,"○","×")</f>
        <v>×</v>
      </c>
      <c r="L48" s="62"/>
      <c r="M48" s="61"/>
      <c r="N48" s="9"/>
      <c r="O48" s="63" t="str">
        <f>IF(R49="","",IF(SUM(R49:R51)&gt;=2,"○","×"))</f>
        <v/>
      </c>
      <c r="P48" s="62"/>
      <c r="Q48" s="61"/>
      <c r="R48" s="9"/>
      <c r="S48" s="30"/>
      <c r="T48" s="30"/>
      <c r="U48" s="7"/>
      <c r="V48" s="7"/>
      <c r="W48" s="30"/>
      <c r="X48" s="42" t="s">
        <v>5</v>
      </c>
      <c r="Y48" s="41">
        <v>3</v>
      </c>
      <c r="Z48" s="60">
        <f>RANK(W51,W47:W59,0)</f>
        <v>3</v>
      </c>
      <c r="AA48" s="140">
        <f>T49</f>
        <v>0</v>
      </c>
      <c r="AB48" s="147">
        <f>T50</f>
        <v>1</v>
      </c>
      <c r="AC48" s="146">
        <f>V51</f>
        <v>108</v>
      </c>
    </row>
    <row r="49" spans="1:30" s="1" customFormat="1">
      <c r="A49" s="59" t="s">
        <v>155</v>
      </c>
      <c r="B49" s="58"/>
      <c r="C49" s="37">
        <f>I45</f>
        <v>7</v>
      </c>
      <c r="D49" s="9" t="str">
        <f>IF(C49="","","-")</f>
        <v>-</v>
      </c>
      <c r="E49" s="36">
        <f>G45</f>
        <v>21</v>
      </c>
      <c r="F49" s="9">
        <f>IF(C49="","",IF(C49&gt;E49,1,0))</f>
        <v>0</v>
      </c>
      <c r="G49" s="35"/>
      <c r="H49" s="34"/>
      <c r="I49" s="34"/>
      <c r="J49" s="33"/>
      <c r="K49" s="37">
        <v>21</v>
      </c>
      <c r="L49" s="9" t="str">
        <f>IF(K49="","","-")</f>
        <v>-</v>
      </c>
      <c r="M49" s="36">
        <v>19</v>
      </c>
      <c r="N49" s="9">
        <f>IF(K49="","",IF(K49&gt;M49,1,0))</f>
        <v>1</v>
      </c>
      <c r="O49" s="32"/>
      <c r="P49" s="8" t="str">
        <f>IF(O49="","","-")</f>
        <v/>
      </c>
      <c r="Q49" s="31"/>
      <c r="R49" s="8" t="str">
        <f>IF(O49="","",IF(O49&gt;Q49,1,0))</f>
        <v/>
      </c>
      <c r="S49" s="30" t="s">
        <v>8</v>
      </c>
      <c r="T49" s="30">
        <f>COUNTIF(C48:R48,"○")</f>
        <v>0</v>
      </c>
      <c r="U49" s="7" t="s">
        <v>0</v>
      </c>
      <c r="V49" s="7">
        <f>COUNTIF(C48:R48,"×")</f>
        <v>2</v>
      </c>
      <c r="W49" s="30"/>
      <c r="X49" s="57"/>
      <c r="Y49" s="28"/>
      <c r="Z49" s="56"/>
      <c r="AA49" s="140"/>
      <c r="AB49" s="139"/>
      <c r="AC49" s="138"/>
    </row>
    <row r="50" spans="1:30" s="1" customFormat="1">
      <c r="A50" s="59" t="s">
        <v>34</v>
      </c>
      <c r="B50" s="58"/>
      <c r="C50" s="37">
        <f>I46</f>
        <v>10</v>
      </c>
      <c r="D50" s="9" t="str">
        <f>IF(C50="","","-")</f>
        <v>-</v>
      </c>
      <c r="E50" s="36">
        <f>G46</f>
        <v>21</v>
      </c>
      <c r="F50" s="9">
        <f>IF(C50="","",IF(C50&gt;E50,1,0))</f>
        <v>0</v>
      </c>
      <c r="G50" s="35"/>
      <c r="H50" s="34"/>
      <c r="I50" s="34"/>
      <c r="J50" s="33"/>
      <c r="K50" s="37">
        <v>10</v>
      </c>
      <c r="L50" s="9" t="str">
        <f>IF(K50="","","-")</f>
        <v>-</v>
      </c>
      <c r="M50" s="36">
        <v>21</v>
      </c>
      <c r="N50" s="9">
        <f>IF(K50="","",IF(K50&gt;M50,1,0))</f>
        <v>0</v>
      </c>
      <c r="O50" s="32"/>
      <c r="P50" s="8" t="str">
        <f>IF(O50="","","-")</f>
        <v/>
      </c>
      <c r="Q50" s="31"/>
      <c r="R50" s="8" t="str">
        <f>IF(O50="","",IF(O50&gt;Q50,1,0))</f>
        <v/>
      </c>
      <c r="S50" s="30" t="s">
        <v>3</v>
      </c>
      <c r="T50" s="30">
        <f>COUNTIF(F49:F51,1)+COUNTIF(J49:J51,1)+COUNTIF(N49:N51,1)+COUNTIF(R49:R51,1)</f>
        <v>1</v>
      </c>
      <c r="U50" s="7" t="s">
        <v>0</v>
      </c>
      <c r="V50" s="7">
        <f>COUNTIF(F49:F51,0)+COUNTIF(J49:J51,0)+COUNTIF(N49:N51,0)+COUNTIF(R49:R51,0)</f>
        <v>4</v>
      </c>
      <c r="W50" s="30"/>
      <c r="X50" s="57"/>
      <c r="Y50" s="28"/>
      <c r="Z50" s="56"/>
      <c r="AA50" s="140"/>
      <c r="AB50" s="139"/>
      <c r="AC50" s="138"/>
    </row>
    <row r="51" spans="1:30" s="1" customFormat="1">
      <c r="A51" s="83"/>
      <c r="B51" s="82"/>
      <c r="C51" s="78" t="str">
        <f>IF(I47="","",I47)</f>
        <v/>
      </c>
      <c r="D51" s="76" t="str">
        <f>IF(C51="","","-")</f>
        <v/>
      </c>
      <c r="E51" s="77" t="str">
        <f>IF(G47="","",G47)</f>
        <v/>
      </c>
      <c r="F51" s="9" t="str">
        <f>IF(C51="","",IF(C51&gt;E51,1,0))</f>
        <v/>
      </c>
      <c r="G51" s="81"/>
      <c r="H51" s="80"/>
      <c r="I51" s="80"/>
      <c r="J51" s="79"/>
      <c r="K51" s="78">
        <v>24</v>
      </c>
      <c r="L51" s="9" t="str">
        <f>IF(K51="","","-")</f>
        <v>-</v>
      </c>
      <c r="M51" s="77">
        <v>26</v>
      </c>
      <c r="N51" s="9">
        <f>IF(K51="","",IF(K51&gt;M51,1,0))</f>
        <v>0</v>
      </c>
      <c r="O51" s="75"/>
      <c r="P51" s="72" t="str">
        <f>IF(O51="","","-")</f>
        <v/>
      </c>
      <c r="Q51" s="73"/>
      <c r="R51" s="8" t="str">
        <f>IF(O51="","",IF(O51&gt;Q51,1,0))</f>
        <v/>
      </c>
      <c r="S51" s="68" t="s">
        <v>1</v>
      </c>
      <c r="T51" s="68">
        <f>SUM(C49:C51)+SUM(G49:G51)+SUM(K49:K51)+SUM(O49:O51)</f>
        <v>72</v>
      </c>
      <c r="U51" s="69" t="s">
        <v>0</v>
      </c>
      <c r="V51" s="69">
        <f>SUM(E49:E51)+SUM(I49:I51)+SUM(M49:M51)+SUM(Q49:Q51)</f>
        <v>108</v>
      </c>
      <c r="W51" s="68">
        <f>T51-V51</f>
        <v>-36</v>
      </c>
      <c r="X51" s="67"/>
      <c r="Y51" s="66"/>
      <c r="Z51" s="65"/>
      <c r="AA51" s="155"/>
      <c r="AB51" s="154"/>
      <c r="AC51" s="153"/>
    </row>
    <row r="52" spans="1:30" s="1" customFormat="1">
      <c r="A52" s="51"/>
      <c r="B52" s="64"/>
      <c r="C52" s="46" t="str">
        <f>IF(A53="","",IF(K44="○","×","○"))</f>
        <v>×</v>
      </c>
      <c r="D52" s="45"/>
      <c r="E52" s="44"/>
      <c r="F52" s="43"/>
      <c r="G52" s="46" t="str">
        <f>IF(A53="","",IF(K48="○","×","○"))</f>
        <v>○</v>
      </c>
      <c r="H52" s="45"/>
      <c r="I52" s="44"/>
      <c r="J52" s="43"/>
      <c r="K52" s="49"/>
      <c r="L52" s="48"/>
      <c r="M52" s="48"/>
      <c r="N52" s="47"/>
      <c r="O52" s="46" t="str">
        <f>IF(R53="","",IF(SUM(R53:R55)&gt;=2,"○","×"))</f>
        <v/>
      </c>
      <c r="P52" s="45"/>
      <c r="Q52" s="44"/>
      <c r="R52" s="43"/>
      <c r="S52" s="30"/>
      <c r="T52" s="30"/>
      <c r="U52" s="7"/>
      <c r="V52" s="7"/>
      <c r="W52" s="30"/>
      <c r="X52" s="42" t="s">
        <v>10</v>
      </c>
      <c r="Y52" s="41">
        <v>2</v>
      </c>
      <c r="Z52" s="60">
        <f>IF(C52="","",RANK(W55,W47:W59,0))</f>
        <v>2</v>
      </c>
      <c r="AA52" s="148">
        <f>T53</f>
        <v>1</v>
      </c>
      <c r="AB52" s="147">
        <f>T54</f>
        <v>2</v>
      </c>
      <c r="AC52" s="146">
        <f>V55</f>
        <v>97</v>
      </c>
    </row>
    <row r="53" spans="1:30" s="1" customFormat="1">
      <c r="A53" s="59" t="s">
        <v>154</v>
      </c>
      <c r="B53" s="58"/>
      <c r="C53" s="37">
        <f>IF(A53="","",M45)</f>
        <v>9</v>
      </c>
      <c r="D53" s="9" t="str">
        <f>IF(C53="","","-")</f>
        <v>-</v>
      </c>
      <c r="E53" s="36">
        <f>IF(C53="","",K45)</f>
        <v>21</v>
      </c>
      <c r="F53" s="9">
        <f>IF(C53="","",IF(C53&gt;E53,1,0))</f>
        <v>0</v>
      </c>
      <c r="G53" s="37">
        <f>IF(A53="","",M49)</f>
        <v>19</v>
      </c>
      <c r="H53" s="9" t="str">
        <f>IF(G53="","","-")</f>
        <v>-</v>
      </c>
      <c r="I53" s="36">
        <f>IF(A53="","",K49)</f>
        <v>21</v>
      </c>
      <c r="J53" s="9">
        <f>IF(G53="","",IF(G53&gt;I53,1,0))</f>
        <v>0</v>
      </c>
      <c r="K53" s="35"/>
      <c r="L53" s="34"/>
      <c r="M53" s="34"/>
      <c r="N53" s="33"/>
      <c r="O53" s="32"/>
      <c r="P53" s="8" t="str">
        <f>IF(O53="","","-")</f>
        <v/>
      </c>
      <c r="Q53" s="31"/>
      <c r="R53" s="8" t="str">
        <f>IF(O53="","",IF(O53&gt;Q53,1,0))</f>
        <v/>
      </c>
      <c r="S53" s="30" t="s">
        <v>8</v>
      </c>
      <c r="T53" s="30">
        <f>IF(A53="","",COUNTIF(C52:R52,"○"))</f>
        <v>1</v>
      </c>
      <c r="U53" s="7" t="s">
        <v>0</v>
      </c>
      <c r="V53" s="7">
        <f>COUNTIF(C52:R52,"×")</f>
        <v>1</v>
      </c>
      <c r="W53" s="30"/>
      <c r="X53" s="57"/>
      <c r="Y53" s="28"/>
      <c r="Z53" s="56"/>
      <c r="AA53" s="140"/>
      <c r="AB53" s="139"/>
      <c r="AC53" s="138"/>
      <c r="AD53" s="172"/>
    </row>
    <row r="54" spans="1:30" s="1" customFormat="1">
      <c r="A54" s="59" t="s">
        <v>66</v>
      </c>
      <c r="B54" s="58"/>
      <c r="C54" s="37">
        <f>IF(A53="","",M46)</f>
        <v>4</v>
      </c>
      <c r="D54" s="9" t="str">
        <f>IF(C54="","","-")</f>
        <v>-</v>
      </c>
      <c r="E54" s="36">
        <f>IF(C54="","",K46)</f>
        <v>21</v>
      </c>
      <c r="F54" s="9">
        <f>IF(C54="","",IF(C54&gt;E54,1,0))</f>
        <v>0</v>
      </c>
      <c r="G54" s="37">
        <f>IF(A53="","",M50)</f>
        <v>21</v>
      </c>
      <c r="H54" s="9" t="str">
        <f>IF(G54="","","-")</f>
        <v>-</v>
      </c>
      <c r="I54" s="36">
        <f>IF(A53="","",K50)</f>
        <v>10</v>
      </c>
      <c r="J54" s="9">
        <f>IF(G54="","",IF(G54&gt;I54,1,0))</f>
        <v>1</v>
      </c>
      <c r="K54" s="35"/>
      <c r="L54" s="34"/>
      <c r="M54" s="34"/>
      <c r="N54" s="33"/>
      <c r="O54" s="32"/>
      <c r="P54" s="8" t="str">
        <f>IF(O54="","","-")</f>
        <v/>
      </c>
      <c r="Q54" s="31"/>
      <c r="R54" s="8" t="str">
        <f>IF(O54="","",IF(O54&gt;Q54,1,0))</f>
        <v/>
      </c>
      <c r="S54" s="30" t="s">
        <v>3</v>
      </c>
      <c r="T54" s="30">
        <f>COUNTIF(F53:F55,1)+COUNTIF(J53:J55,1)+COUNTIF(N53:N55,1)+COUNTIF(R53:R55,1)</f>
        <v>2</v>
      </c>
      <c r="U54" s="7" t="s">
        <v>0</v>
      </c>
      <c r="V54" s="7">
        <f>COUNTIF(F53:F55,0)+COUNTIF(J53:J55,0)+COUNTIF(N53:N55,0)+COUNTIF(R53:R55,0)</f>
        <v>3</v>
      </c>
      <c r="W54" s="30"/>
      <c r="X54" s="57"/>
      <c r="Y54" s="28"/>
      <c r="Z54" s="56"/>
      <c r="AA54" s="140"/>
      <c r="AB54" s="139"/>
      <c r="AC54" s="138"/>
    </row>
    <row r="55" spans="1:30" s="1" customFormat="1" ht="14.25" thickBot="1">
      <c r="A55" s="111"/>
      <c r="B55" s="110"/>
      <c r="C55" s="24" t="str">
        <f>IF(M47="","",M47)</f>
        <v/>
      </c>
      <c r="D55" s="22" t="str">
        <f>IF(C55="","","-")</f>
        <v/>
      </c>
      <c r="E55" s="23" t="str">
        <f>IF(K47="","",K47)</f>
        <v/>
      </c>
      <c r="F55" s="22" t="str">
        <f>IF(C55="","",IF(C55&gt;E55,1,0))</f>
        <v/>
      </c>
      <c r="G55" s="24">
        <f>IF(M51="","",M51)</f>
        <v>26</v>
      </c>
      <c r="H55" s="22" t="str">
        <f>IF(G55="","","-")</f>
        <v>-</v>
      </c>
      <c r="I55" s="23">
        <f>IF(K51="","",K51)</f>
        <v>24</v>
      </c>
      <c r="J55" s="22">
        <f>IF(G55="","",IF(G55&gt;I55,1,0))</f>
        <v>1</v>
      </c>
      <c r="K55" s="21"/>
      <c r="L55" s="20"/>
      <c r="M55" s="20"/>
      <c r="N55" s="19"/>
      <c r="O55" s="18"/>
      <c r="P55" s="16" t="str">
        <f>IF(O55="","","-")</f>
        <v/>
      </c>
      <c r="Q55" s="17"/>
      <c r="R55" s="16" t="str">
        <f>IF(O55="","",IF(O55&gt;Q55,1,0))</f>
        <v/>
      </c>
      <c r="S55" s="14" t="s">
        <v>1</v>
      </c>
      <c r="T55" s="14">
        <f>SUM(C53:C55)+SUM(G53:G55)+SUM(K53:K55)+SUM(O53:O55)</f>
        <v>79</v>
      </c>
      <c r="U55" s="15" t="s">
        <v>0</v>
      </c>
      <c r="V55" s="15">
        <f>SUM(E53:E55)+SUM(I53:I55)+SUM(M53:M55)+SUM(Q53:Q55)</f>
        <v>97</v>
      </c>
      <c r="W55" s="14">
        <f>IF(T53="","",T55-V55)</f>
        <v>-18</v>
      </c>
      <c r="X55" s="114"/>
      <c r="Y55" s="12"/>
      <c r="Z55" s="65"/>
      <c r="AA55" s="155"/>
      <c r="AB55" s="154"/>
      <c r="AC55" s="153"/>
    </row>
    <row r="56" spans="1:30" s="1" customFormat="1" hidden="1">
      <c r="A56" s="39"/>
      <c r="B56" s="112"/>
      <c r="C56" s="63" t="str">
        <f>IF(R45="","",IF(O44="○","×","○"))</f>
        <v/>
      </c>
      <c r="D56" s="62"/>
      <c r="E56" s="61"/>
      <c r="F56" s="9"/>
      <c r="G56" s="63" t="str">
        <f>IF(R49="","",IF(O48="○","×","○"))</f>
        <v/>
      </c>
      <c r="H56" s="62"/>
      <c r="I56" s="61"/>
      <c r="J56" s="9"/>
      <c r="K56" s="63" t="str">
        <f>IF(R53="","",IF(O52="○","×","○"))</f>
        <v/>
      </c>
      <c r="L56" s="62"/>
      <c r="M56" s="61"/>
      <c r="N56" s="9"/>
      <c r="O56" s="35"/>
      <c r="P56" s="34"/>
      <c r="Q56" s="34"/>
      <c r="R56" s="33"/>
      <c r="S56" s="30"/>
      <c r="T56" s="30"/>
      <c r="U56" s="7"/>
      <c r="V56" s="7"/>
      <c r="W56" s="30"/>
      <c r="X56" s="29"/>
      <c r="Y56" s="28"/>
      <c r="Z56" s="60" t="str">
        <f>IF(C56="","",RANK(W59,W47:W59,0))</f>
        <v/>
      </c>
      <c r="AA56" s="148" t="str">
        <f>T57</f>
        <v/>
      </c>
      <c r="AB56" s="147" t="str">
        <f>IF(T57="","",T58)</f>
        <v/>
      </c>
      <c r="AC56" s="146" t="str">
        <f>IF(T57="","",V59)</f>
        <v/>
      </c>
    </row>
    <row r="57" spans="1:30" s="1" customFormat="1" hidden="1">
      <c r="A57" s="59"/>
      <c r="B57" s="58"/>
      <c r="C57" s="32" t="str">
        <f>IF(Q45="","",Q45)</f>
        <v/>
      </c>
      <c r="D57" s="8" t="str">
        <f>IF(C57="","","-")</f>
        <v/>
      </c>
      <c r="E57" s="31" t="str">
        <f>IF(C57="","",O45)</f>
        <v/>
      </c>
      <c r="F57" s="8" t="str">
        <f>IF(C57="","",IF(C57&gt;E57,1,0))</f>
        <v/>
      </c>
      <c r="G57" s="32" t="str">
        <f>IF(Q49="","",Q49)</f>
        <v/>
      </c>
      <c r="H57" s="8" t="str">
        <f>IF(G57="","","-")</f>
        <v/>
      </c>
      <c r="I57" s="31" t="str">
        <f>IF(G57="","",O49)</f>
        <v/>
      </c>
      <c r="J57" s="8" t="str">
        <f>IF(G57="","",IF(G57&gt;I57,1,0))</f>
        <v/>
      </c>
      <c r="K57" s="32" t="str">
        <f>IF(Q53="","",Q53)</f>
        <v/>
      </c>
      <c r="L57" s="8" t="str">
        <f>IF(K57="","","-")</f>
        <v/>
      </c>
      <c r="M57" s="31" t="str">
        <f>IF(K57="","",O53)</f>
        <v/>
      </c>
      <c r="N57" s="8" t="str">
        <f>IF(K57="","",IF(K57&gt;M57,1,0))</f>
        <v/>
      </c>
      <c r="O57" s="35"/>
      <c r="P57" s="34"/>
      <c r="Q57" s="34"/>
      <c r="R57" s="33"/>
      <c r="S57" s="30" t="s">
        <v>8</v>
      </c>
      <c r="T57" s="30" t="str">
        <f>IF(C56="","",COUNTIF(C56:R56,"○"))</f>
        <v/>
      </c>
      <c r="U57" s="7" t="s">
        <v>0</v>
      </c>
      <c r="V57" s="7" t="str">
        <f>IF(T57="","",COUNTIF(C56:R56,"×"))</f>
        <v/>
      </c>
      <c r="W57" s="30"/>
      <c r="X57" s="57"/>
      <c r="Y57" s="28"/>
      <c r="Z57" s="56"/>
      <c r="AA57" s="140"/>
      <c r="AB57" s="139"/>
      <c r="AC57" s="138"/>
      <c r="AD57" s="172"/>
    </row>
    <row r="58" spans="1:30" s="1" customFormat="1" hidden="1">
      <c r="A58" s="59"/>
      <c r="B58" s="58"/>
      <c r="C58" s="32" t="str">
        <f>IF(Q46="","",Q46)</f>
        <v/>
      </c>
      <c r="D58" s="8" t="str">
        <f>IF(C58="","","-")</f>
        <v/>
      </c>
      <c r="E58" s="31" t="str">
        <f>IF(C58="","",O46)</f>
        <v/>
      </c>
      <c r="F58" s="8" t="str">
        <f>IF(C58="","",IF(C58&gt;E58,1,0))</f>
        <v/>
      </c>
      <c r="G58" s="32" t="str">
        <f>IF(Q50="","",Q50)</f>
        <v/>
      </c>
      <c r="H58" s="8" t="str">
        <f>IF(G58="","","-")</f>
        <v/>
      </c>
      <c r="I58" s="31" t="str">
        <f>IF(G58="","",O50)</f>
        <v/>
      </c>
      <c r="J58" s="8" t="str">
        <f>IF(G58="","",IF(G58&gt;I58,1,0))</f>
        <v/>
      </c>
      <c r="K58" s="32" t="str">
        <f>IF(Q54="","",Q54)</f>
        <v/>
      </c>
      <c r="L58" s="8" t="str">
        <f>IF(K58="","","-")</f>
        <v/>
      </c>
      <c r="M58" s="31" t="str">
        <f>IF(K58="","",O54)</f>
        <v/>
      </c>
      <c r="N58" s="8" t="str">
        <f>IF(K58="","",IF(K58&gt;M58,1,0))</f>
        <v/>
      </c>
      <c r="O58" s="35"/>
      <c r="P58" s="34"/>
      <c r="Q58" s="34"/>
      <c r="R58" s="33"/>
      <c r="S58" s="30" t="s">
        <v>3</v>
      </c>
      <c r="T58" s="30">
        <f>COUNTIF(F57:F59,1)+COUNTIF(J57:J59,1)+COUNTIF(N57:N59,1)+COUNTIF(R57:R59,1)</f>
        <v>0</v>
      </c>
      <c r="U58" s="7" t="s">
        <v>0</v>
      </c>
      <c r="V58" s="7">
        <f>COUNTIF(F57:F59,0)+COUNTIF(J57:J59,0)+COUNTIF(N57:N59,0)+COUNTIF(R57:R59,0)</f>
        <v>0</v>
      </c>
      <c r="W58" s="30"/>
      <c r="X58" s="57"/>
      <c r="Y58" s="28"/>
      <c r="Z58" s="56"/>
      <c r="AA58" s="140"/>
      <c r="AB58" s="139"/>
      <c r="AC58" s="138"/>
    </row>
    <row r="59" spans="1:30" s="1" customFormat="1" ht="14.25" hidden="1" thickBot="1">
      <c r="A59" s="111"/>
      <c r="B59" s="110"/>
      <c r="C59" s="18" t="str">
        <f>IF(Q47="","",Q47)</f>
        <v/>
      </c>
      <c r="D59" s="16" t="str">
        <f>IF(C59="","","-")</f>
        <v/>
      </c>
      <c r="E59" s="17" t="str">
        <f>IF(C59="","",O47)</f>
        <v/>
      </c>
      <c r="F59" s="16" t="str">
        <f>IF(C59="","",IF(C59&gt;E59,1,0))</f>
        <v/>
      </c>
      <c r="G59" s="18" t="str">
        <f>IF(Q51="","",Q51)</f>
        <v/>
      </c>
      <c r="H59" s="16" t="str">
        <f>IF(G59="","","-")</f>
        <v/>
      </c>
      <c r="I59" s="17" t="str">
        <f>IF(G59="","",O51)</f>
        <v/>
      </c>
      <c r="J59" s="16" t="str">
        <f>IF(G59="","",IF(G59&gt;I59,1,0))</f>
        <v/>
      </c>
      <c r="K59" s="18" t="str">
        <f>IF(Q55="","",Q55)</f>
        <v/>
      </c>
      <c r="L59" s="16" t="str">
        <f>IF(K59="","","-")</f>
        <v/>
      </c>
      <c r="M59" s="17" t="str">
        <f>IF(K59="","",O55)</f>
        <v/>
      </c>
      <c r="N59" s="16" t="str">
        <f>IF(K59="","",IF(K59&gt;M59,1,0))</f>
        <v/>
      </c>
      <c r="O59" s="21"/>
      <c r="P59" s="20"/>
      <c r="Q59" s="20"/>
      <c r="R59" s="19"/>
      <c r="S59" s="14" t="s">
        <v>1</v>
      </c>
      <c r="T59" s="14">
        <f>SUM(C57:C59)+SUM(G57:G59)+SUM(K57:K59)+SUM(O57:O59)</f>
        <v>0</v>
      </c>
      <c r="U59" s="15" t="s">
        <v>0</v>
      </c>
      <c r="V59" s="15">
        <f>SUM(E57:E59)+SUM(I57:I59)+SUM(M57:M59)+SUM(Q57:Q59)</f>
        <v>0</v>
      </c>
      <c r="W59" s="14" t="str">
        <f>IF(T57="","",T59-V59)</f>
        <v/>
      </c>
      <c r="X59" s="114"/>
      <c r="Y59" s="12"/>
      <c r="Z59" s="65"/>
      <c r="AA59" s="132"/>
      <c r="AB59" s="131"/>
      <c r="AC59" s="130"/>
    </row>
    <row r="60" spans="1:30" s="1" customFormat="1" ht="14.25" thickBot="1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X60" s="115"/>
    </row>
    <row r="61" spans="1:30" s="1" customFormat="1">
      <c r="A61" s="104" t="s">
        <v>48</v>
      </c>
      <c r="B61" s="97"/>
      <c r="C61" s="102" t="str">
        <f>A64</f>
        <v>三浦　理奈</v>
      </c>
      <c r="D61" s="101"/>
      <c r="E61" s="101"/>
      <c r="F61" s="103"/>
      <c r="G61" s="102" t="str">
        <f>A68</f>
        <v>古賀　美結</v>
      </c>
      <c r="H61" s="101"/>
      <c r="I61" s="101"/>
      <c r="J61" s="100"/>
      <c r="K61" s="102" t="str">
        <f>A72</f>
        <v>信藤　美乃</v>
      </c>
      <c r="L61" s="101"/>
      <c r="M61" s="101"/>
      <c r="N61" s="100"/>
      <c r="O61" s="102" t="str">
        <f>IF(A76="","",A76)</f>
        <v/>
      </c>
      <c r="P61" s="101"/>
      <c r="Q61" s="101"/>
      <c r="R61" s="100"/>
      <c r="S61" s="99" t="s">
        <v>16</v>
      </c>
      <c r="T61" s="98"/>
      <c r="U61" s="98"/>
      <c r="V61" s="98"/>
      <c r="W61" s="97"/>
      <c r="X61" s="96" t="s">
        <v>15</v>
      </c>
      <c r="Y61" s="95" t="s">
        <v>14</v>
      </c>
      <c r="Z61" s="64" t="s">
        <v>14</v>
      </c>
      <c r="AA61" s="167" t="s">
        <v>91</v>
      </c>
      <c r="AB61" s="166" t="s">
        <v>90</v>
      </c>
      <c r="AC61" s="95" t="s">
        <v>89</v>
      </c>
    </row>
    <row r="62" spans="1:30" s="1" customFormat="1">
      <c r="A62" s="83"/>
      <c r="B62" s="90"/>
      <c r="C62" s="93" t="str">
        <f>A65</f>
        <v>（八幡西Ｊｒ）</v>
      </c>
      <c r="D62" s="92"/>
      <c r="E62" s="92"/>
      <c r="F62" s="94"/>
      <c r="G62" s="93" t="str">
        <f>A69</f>
        <v>(キティタイガー）</v>
      </c>
      <c r="H62" s="92"/>
      <c r="I62" s="92"/>
      <c r="J62" s="76"/>
      <c r="K62" s="93" t="str">
        <f>A73</f>
        <v>（神郷ＪＢＣ）</v>
      </c>
      <c r="L62" s="92"/>
      <c r="M62" s="92"/>
      <c r="N62" s="76"/>
      <c r="O62" s="63" t="str">
        <f>IF(A77="","",A77)</f>
        <v/>
      </c>
      <c r="P62" s="62"/>
      <c r="Q62" s="62"/>
      <c r="R62" s="76"/>
      <c r="S62" s="91"/>
      <c r="T62" s="82"/>
      <c r="U62" s="82"/>
      <c r="V62" s="82"/>
      <c r="W62" s="90"/>
      <c r="X62" s="89"/>
      <c r="Y62" s="66"/>
      <c r="Z62" s="82"/>
      <c r="AA62" s="162"/>
      <c r="AB62" s="161"/>
      <c r="AC62" s="66"/>
    </row>
    <row r="63" spans="1:30" s="1" customFormat="1">
      <c r="A63" s="51"/>
      <c r="B63" s="64"/>
      <c r="C63" s="49"/>
      <c r="D63" s="48"/>
      <c r="E63" s="48"/>
      <c r="F63" s="47"/>
      <c r="G63" s="46" t="str">
        <f>IF(SUM(J64:J66)&gt;=2,"○","×")</f>
        <v>○</v>
      </c>
      <c r="H63" s="45"/>
      <c r="I63" s="44"/>
      <c r="J63" s="43"/>
      <c r="K63" s="46" t="str">
        <f>IF(SUM(N64:N66)&gt;=2,"○","×")</f>
        <v>○</v>
      </c>
      <c r="L63" s="45"/>
      <c r="M63" s="44"/>
      <c r="N63" s="43"/>
      <c r="O63" s="46" t="str">
        <f>IF(R64="","",IF(SUM(R64:R66)&gt;=2,"○","×"))</f>
        <v/>
      </c>
      <c r="P63" s="45"/>
      <c r="Q63" s="44"/>
      <c r="R63" s="43"/>
      <c r="S63" s="87"/>
      <c r="T63" s="87"/>
      <c r="U63" s="88"/>
      <c r="V63" s="88"/>
      <c r="W63" s="87"/>
      <c r="X63" s="42" t="s">
        <v>13</v>
      </c>
      <c r="Y63" s="41">
        <v>1</v>
      </c>
      <c r="Z63" s="60">
        <f>RANK(W66,W63:W78,0)</f>
        <v>1</v>
      </c>
      <c r="AA63" s="148">
        <f>T64</f>
        <v>2</v>
      </c>
      <c r="AB63" s="147">
        <f>T65</f>
        <v>4</v>
      </c>
      <c r="AC63" s="146">
        <f>V66</f>
        <v>50</v>
      </c>
    </row>
    <row r="64" spans="1:30" s="1" customFormat="1">
      <c r="A64" s="59" t="s">
        <v>153</v>
      </c>
      <c r="B64" s="58"/>
      <c r="C64" s="35"/>
      <c r="D64" s="34"/>
      <c r="E64" s="34"/>
      <c r="F64" s="33"/>
      <c r="G64" s="37">
        <v>21</v>
      </c>
      <c r="H64" s="9" t="str">
        <f>IF(G64="","","-")</f>
        <v>-</v>
      </c>
      <c r="I64" s="36">
        <v>18</v>
      </c>
      <c r="J64" s="9">
        <f>IF(G64="","",IF(G64&gt;I64,1,0))</f>
        <v>1</v>
      </c>
      <c r="K64" s="37">
        <v>21</v>
      </c>
      <c r="L64" s="9" t="str">
        <f>IF(K64="","","-")</f>
        <v>-</v>
      </c>
      <c r="M64" s="36">
        <v>5</v>
      </c>
      <c r="N64" s="9">
        <f>IF(K64="","",IF(K64&gt;M64,1,0))</f>
        <v>1</v>
      </c>
      <c r="O64" s="32"/>
      <c r="P64" s="86" t="str">
        <f>IF(O64="","","-")</f>
        <v/>
      </c>
      <c r="Q64" s="31"/>
      <c r="R64" s="8" t="str">
        <f>IF(O64="","",IF(O64&gt;Q64,1,0))</f>
        <v/>
      </c>
      <c r="S64" s="85" t="s">
        <v>8</v>
      </c>
      <c r="T64" s="85">
        <f>COUNTIF(C63:R63,"○")</f>
        <v>2</v>
      </c>
      <c r="U64" s="84" t="s">
        <v>0</v>
      </c>
      <c r="V64" s="7">
        <f>COUNTIF(C63:R63,"×")</f>
        <v>0</v>
      </c>
      <c r="W64" s="30"/>
      <c r="X64" s="57"/>
      <c r="Y64" s="28"/>
      <c r="Z64" s="56"/>
      <c r="AA64" s="140"/>
      <c r="AB64" s="139"/>
      <c r="AC64" s="138"/>
    </row>
    <row r="65" spans="1:30" s="1" customFormat="1">
      <c r="A65" s="59" t="s">
        <v>21</v>
      </c>
      <c r="B65" s="58"/>
      <c r="C65" s="35"/>
      <c r="D65" s="34"/>
      <c r="E65" s="34"/>
      <c r="F65" s="33"/>
      <c r="G65" s="37">
        <v>21</v>
      </c>
      <c r="H65" s="9" t="str">
        <f>IF(G65="","","-")</f>
        <v>-</v>
      </c>
      <c r="I65" s="36">
        <v>18</v>
      </c>
      <c r="J65" s="9">
        <f>IF(G65="","",IF(G65&gt;I65,1,0))</f>
        <v>1</v>
      </c>
      <c r="K65" s="37">
        <v>21</v>
      </c>
      <c r="L65" s="9" t="str">
        <f>IF(K65="","","-")</f>
        <v>-</v>
      </c>
      <c r="M65" s="36">
        <v>9</v>
      </c>
      <c r="N65" s="9">
        <f>IF(K65="","",IF(K65&gt;M65,1,0))</f>
        <v>1</v>
      </c>
      <c r="O65" s="32"/>
      <c r="P65" s="86" t="str">
        <f>IF(O65="","","-")</f>
        <v/>
      </c>
      <c r="Q65" s="31"/>
      <c r="R65" s="8" t="str">
        <f>IF(O65="","",IF(O65&gt;Q65,1,0))</f>
        <v/>
      </c>
      <c r="S65" s="85" t="s">
        <v>3</v>
      </c>
      <c r="T65" s="85">
        <f>COUNTIF(F64:F66,1)+COUNTIF(J64:J66,1)+COUNTIF(N64:N66,1)+COUNTIF(R64:R66,1)</f>
        <v>4</v>
      </c>
      <c r="U65" s="84" t="s">
        <v>0</v>
      </c>
      <c r="V65" s="7">
        <f>COUNTIF(F64:F66,0)+COUNTIF(J64:J66,0)+COUNTIF(N64:N66,0)+COUNTIF(R64:R66,0)</f>
        <v>0</v>
      </c>
      <c r="W65" s="30"/>
      <c r="X65" s="57"/>
      <c r="Y65" s="28"/>
      <c r="Z65" s="56"/>
      <c r="AA65" s="140"/>
      <c r="AB65" s="139"/>
      <c r="AC65" s="138"/>
    </row>
    <row r="66" spans="1:30" s="1" customFormat="1">
      <c r="A66" s="83"/>
      <c r="B66" s="82"/>
      <c r="C66" s="81"/>
      <c r="D66" s="80"/>
      <c r="E66" s="80"/>
      <c r="F66" s="79"/>
      <c r="G66" s="78"/>
      <c r="H66" s="76" t="str">
        <f>IF(G66="","","-")</f>
        <v/>
      </c>
      <c r="I66" s="77"/>
      <c r="J66" s="76" t="str">
        <f>IF(G66="","",IF(G66&gt;I66,1,0))</f>
        <v/>
      </c>
      <c r="K66" s="78"/>
      <c r="L66" s="76" t="str">
        <f>IF(K66="","","-")</f>
        <v/>
      </c>
      <c r="M66" s="77"/>
      <c r="N66" s="76" t="str">
        <f>IF(K66="","",IF(K66&gt;M66,1,0))</f>
        <v/>
      </c>
      <c r="O66" s="75"/>
      <c r="P66" s="74" t="str">
        <f>IF(O66="","","-")</f>
        <v/>
      </c>
      <c r="Q66" s="73"/>
      <c r="R66" s="72" t="str">
        <f>IF(O66="","",IF(O66&gt;Q66,1,0))</f>
        <v/>
      </c>
      <c r="S66" s="71" t="s">
        <v>1</v>
      </c>
      <c r="T66" s="71">
        <f>SUM(C64:C66)+SUM(G64:G66)+SUM(K64:K66)+SUM(O64:O66)</f>
        <v>84</v>
      </c>
      <c r="U66" s="70" t="s">
        <v>0</v>
      </c>
      <c r="V66" s="69">
        <f>SUM(E64:E66)+SUM(I64:I66)+SUM(M64:M66)+SUM(Q64:Q66)</f>
        <v>50</v>
      </c>
      <c r="W66" s="68">
        <f>T66-V66</f>
        <v>34</v>
      </c>
      <c r="X66" s="67"/>
      <c r="Y66" s="66"/>
      <c r="Z66" s="65"/>
      <c r="AA66" s="155"/>
      <c r="AB66" s="154"/>
      <c r="AC66" s="153"/>
    </row>
    <row r="67" spans="1:30" s="1" customFormat="1">
      <c r="A67" s="51"/>
      <c r="B67" s="64"/>
      <c r="C67" s="63" t="str">
        <f>IF(G63="○","×","○")</f>
        <v>×</v>
      </c>
      <c r="D67" s="62"/>
      <c r="E67" s="61"/>
      <c r="F67" s="9"/>
      <c r="G67" s="35"/>
      <c r="H67" s="34"/>
      <c r="I67" s="34"/>
      <c r="J67" s="33"/>
      <c r="K67" s="63" t="str">
        <f>IF(SUM(N68:N70)&gt;=2,"○","×")</f>
        <v>○</v>
      </c>
      <c r="L67" s="62"/>
      <c r="M67" s="61"/>
      <c r="N67" s="9"/>
      <c r="O67" s="63" t="str">
        <f>IF(R68="","",IF(SUM(R68:R70)&gt;=2,"○","×"))</f>
        <v/>
      </c>
      <c r="P67" s="62"/>
      <c r="Q67" s="61"/>
      <c r="R67" s="9"/>
      <c r="S67" s="30"/>
      <c r="T67" s="30"/>
      <c r="U67" s="7"/>
      <c r="V67" s="7"/>
      <c r="W67" s="30"/>
      <c r="X67" s="42" t="s">
        <v>10</v>
      </c>
      <c r="Y67" s="41">
        <v>2</v>
      </c>
      <c r="Z67" s="60">
        <f>RANK(W70,W66:W78,0)</f>
        <v>2</v>
      </c>
      <c r="AA67" s="140">
        <f>T68</f>
        <v>1</v>
      </c>
      <c r="AB67" s="147">
        <f>T69</f>
        <v>2</v>
      </c>
      <c r="AC67" s="146">
        <f>V70</f>
        <v>75</v>
      </c>
    </row>
    <row r="68" spans="1:30" s="1" customFormat="1">
      <c r="A68" s="59" t="s">
        <v>152</v>
      </c>
      <c r="B68" s="58"/>
      <c r="C68" s="37">
        <f>I64</f>
        <v>18</v>
      </c>
      <c r="D68" s="9" t="str">
        <f>IF(C68="","","-")</f>
        <v>-</v>
      </c>
      <c r="E68" s="36">
        <f>G64</f>
        <v>21</v>
      </c>
      <c r="F68" s="9">
        <f>IF(C68="","",IF(C68&gt;E68,1,0))</f>
        <v>0</v>
      </c>
      <c r="G68" s="35"/>
      <c r="H68" s="34"/>
      <c r="I68" s="34"/>
      <c r="J68" s="33"/>
      <c r="K68" s="37">
        <v>21</v>
      </c>
      <c r="L68" s="9" t="str">
        <f>IF(K68="","","-")</f>
        <v>-</v>
      </c>
      <c r="M68" s="36">
        <v>16</v>
      </c>
      <c r="N68" s="9">
        <f>IF(K68="","",IF(K68&gt;M68,1,0))</f>
        <v>1</v>
      </c>
      <c r="O68" s="32"/>
      <c r="P68" s="8" t="str">
        <f>IF(O68="","","-")</f>
        <v/>
      </c>
      <c r="Q68" s="31"/>
      <c r="R68" s="8" t="str">
        <f>IF(O68="","",IF(O68&gt;Q68,1,0))</f>
        <v/>
      </c>
      <c r="S68" s="30" t="s">
        <v>8</v>
      </c>
      <c r="T68" s="30">
        <f>COUNTIF(C67:R67,"○")</f>
        <v>1</v>
      </c>
      <c r="U68" s="7" t="s">
        <v>0</v>
      </c>
      <c r="V68" s="7">
        <f>COUNTIF(C67:R67,"×")</f>
        <v>1</v>
      </c>
      <c r="W68" s="30"/>
      <c r="X68" s="57"/>
      <c r="Y68" s="28"/>
      <c r="Z68" s="56"/>
      <c r="AA68" s="140"/>
      <c r="AB68" s="139"/>
      <c r="AC68" s="138"/>
    </row>
    <row r="69" spans="1:30" s="1" customFormat="1">
      <c r="A69" s="59" t="s">
        <v>66</v>
      </c>
      <c r="B69" s="58"/>
      <c r="C69" s="37">
        <f>I65</f>
        <v>18</v>
      </c>
      <c r="D69" s="9" t="str">
        <f>IF(C69="","","-")</f>
        <v>-</v>
      </c>
      <c r="E69" s="36">
        <f>G65</f>
        <v>21</v>
      </c>
      <c r="F69" s="9">
        <f>IF(C69="","",IF(C69&gt;E69,1,0))</f>
        <v>0</v>
      </c>
      <c r="G69" s="35"/>
      <c r="H69" s="34"/>
      <c r="I69" s="34"/>
      <c r="J69" s="33"/>
      <c r="K69" s="37">
        <v>21</v>
      </c>
      <c r="L69" s="9" t="str">
        <f>IF(K69="","","-")</f>
        <v>-</v>
      </c>
      <c r="M69" s="36">
        <v>17</v>
      </c>
      <c r="N69" s="9">
        <f>IF(K69="","",IF(K69&gt;M69,1,0))</f>
        <v>1</v>
      </c>
      <c r="O69" s="32"/>
      <c r="P69" s="8" t="str">
        <f>IF(O69="","","-")</f>
        <v/>
      </c>
      <c r="Q69" s="31"/>
      <c r="R69" s="8" t="str">
        <f>IF(O69="","",IF(O69&gt;Q69,1,0))</f>
        <v/>
      </c>
      <c r="S69" s="30" t="s">
        <v>3</v>
      </c>
      <c r="T69" s="30">
        <f>COUNTIF(F68:F70,1)+COUNTIF(J68:J70,1)+COUNTIF(N68:N70,1)+COUNTIF(R68:R70,1)</f>
        <v>2</v>
      </c>
      <c r="U69" s="7" t="s">
        <v>0</v>
      </c>
      <c r="V69" s="7">
        <f>COUNTIF(F68:F70,0)+COUNTIF(J68:J70,0)+COUNTIF(N68:N70,0)+COUNTIF(R68:R70,0)</f>
        <v>2</v>
      </c>
      <c r="W69" s="30"/>
      <c r="X69" s="57"/>
      <c r="Y69" s="28"/>
      <c r="Z69" s="56"/>
      <c r="AA69" s="140"/>
      <c r="AB69" s="139"/>
      <c r="AC69" s="138"/>
    </row>
    <row r="70" spans="1:30" s="1" customFormat="1">
      <c r="A70" s="83"/>
      <c r="B70" s="82"/>
      <c r="C70" s="78" t="str">
        <f>IF(I66="","",I66)</f>
        <v/>
      </c>
      <c r="D70" s="76" t="str">
        <f>IF(C70="","","-")</f>
        <v/>
      </c>
      <c r="E70" s="77" t="str">
        <f>IF(G66="","",G66)</f>
        <v/>
      </c>
      <c r="F70" s="9" t="str">
        <f>IF(C70="","",IF(C70&gt;E70,1,0))</f>
        <v/>
      </c>
      <c r="G70" s="81"/>
      <c r="H70" s="80"/>
      <c r="I70" s="80"/>
      <c r="J70" s="79"/>
      <c r="K70" s="78"/>
      <c r="L70" s="9" t="str">
        <f>IF(K70="","","-")</f>
        <v/>
      </c>
      <c r="M70" s="77"/>
      <c r="N70" s="9" t="str">
        <f>IF(K70="","",IF(K70&gt;M70,1,0))</f>
        <v/>
      </c>
      <c r="O70" s="75"/>
      <c r="P70" s="72" t="str">
        <f>IF(O70="","","-")</f>
        <v/>
      </c>
      <c r="Q70" s="73"/>
      <c r="R70" s="8" t="str">
        <f>IF(O70="","",IF(O70&gt;Q70,1,0))</f>
        <v/>
      </c>
      <c r="S70" s="68" t="s">
        <v>1</v>
      </c>
      <c r="T70" s="68">
        <f>SUM(C68:C70)+SUM(G68:G70)+SUM(K68:K70)+SUM(O68:O70)</f>
        <v>78</v>
      </c>
      <c r="U70" s="69" t="s">
        <v>0</v>
      </c>
      <c r="V70" s="69">
        <f>SUM(E68:E70)+SUM(I68:I70)+SUM(M68:M70)+SUM(Q68:Q70)</f>
        <v>75</v>
      </c>
      <c r="W70" s="68">
        <f>T70-V70</f>
        <v>3</v>
      </c>
      <c r="X70" s="67"/>
      <c r="Y70" s="66"/>
      <c r="Z70" s="65"/>
      <c r="AA70" s="155"/>
      <c r="AB70" s="154"/>
      <c r="AC70" s="153"/>
    </row>
    <row r="71" spans="1:30" s="1" customFormat="1">
      <c r="A71" s="51"/>
      <c r="B71" s="64"/>
      <c r="C71" s="46" t="str">
        <f>IF(A72="","",IF(K63="○","×","○"))</f>
        <v>×</v>
      </c>
      <c r="D71" s="45"/>
      <c r="E71" s="44"/>
      <c r="F71" s="43"/>
      <c r="G71" s="46" t="str">
        <f>IF(A72="","",IF(K67="○","×","○"))</f>
        <v>×</v>
      </c>
      <c r="H71" s="45"/>
      <c r="I71" s="44"/>
      <c r="J71" s="43"/>
      <c r="K71" s="49"/>
      <c r="L71" s="48"/>
      <c r="M71" s="48"/>
      <c r="N71" s="47"/>
      <c r="O71" s="46" t="str">
        <f>IF(R72="","",IF(SUM(R72:R74)&gt;=2,"○","×"))</f>
        <v/>
      </c>
      <c r="P71" s="45"/>
      <c r="Q71" s="44"/>
      <c r="R71" s="43"/>
      <c r="S71" s="30"/>
      <c r="T71" s="30"/>
      <c r="U71" s="7"/>
      <c r="V71" s="7"/>
      <c r="W71" s="30"/>
      <c r="X71" s="42" t="s">
        <v>5</v>
      </c>
      <c r="Y71" s="41">
        <v>3</v>
      </c>
      <c r="Z71" s="60">
        <f>IF(C71="","",RANK(W74,W66:W78,0))</f>
        <v>3</v>
      </c>
      <c r="AA71" s="148">
        <f>T72</f>
        <v>0</v>
      </c>
      <c r="AB71" s="147">
        <f>T73</f>
        <v>0</v>
      </c>
      <c r="AC71" s="146">
        <f>V74</f>
        <v>84</v>
      </c>
    </row>
    <row r="72" spans="1:30" s="1" customFormat="1">
      <c r="A72" s="59" t="s">
        <v>151</v>
      </c>
      <c r="B72" s="58"/>
      <c r="C72" s="37">
        <f>IF(A72="","",M64)</f>
        <v>5</v>
      </c>
      <c r="D72" s="9" t="str">
        <f>IF(C72="","","-")</f>
        <v>-</v>
      </c>
      <c r="E72" s="36">
        <f>IF(C72="","",K64)</f>
        <v>21</v>
      </c>
      <c r="F72" s="9">
        <f>IF(C72="","",IF(C72&gt;E72,1,0))</f>
        <v>0</v>
      </c>
      <c r="G72" s="37">
        <f>IF(A72="","",M68)</f>
        <v>16</v>
      </c>
      <c r="H72" s="9" t="str">
        <f>IF(G72="","","-")</f>
        <v>-</v>
      </c>
      <c r="I72" s="36">
        <f>IF(A72="","",K68)</f>
        <v>21</v>
      </c>
      <c r="J72" s="9">
        <f>IF(G72="","",IF(G72&gt;I72,1,0))</f>
        <v>0</v>
      </c>
      <c r="K72" s="35"/>
      <c r="L72" s="34"/>
      <c r="M72" s="34"/>
      <c r="N72" s="33"/>
      <c r="O72" s="32"/>
      <c r="P72" s="8" t="str">
        <f>IF(O72="","","-")</f>
        <v/>
      </c>
      <c r="Q72" s="31"/>
      <c r="R72" s="8" t="str">
        <f>IF(O72="","",IF(O72&gt;Q72,1,0))</f>
        <v/>
      </c>
      <c r="S72" s="30" t="s">
        <v>8</v>
      </c>
      <c r="T72" s="30">
        <f>IF(A72="","",COUNTIF(C71:R71,"○"))</f>
        <v>0</v>
      </c>
      <c r="U72" s="7" t="s">
        <v>0</v>
      </c>
      <c r="V72" s="7">
        <f>COUNTIF(C71:R71,"×")</f>
        <v>2</v>
      </c>
      <c r="W72" s="30"/>
      <c r="X72" s="57"/>
      <c r="Y72" s="28"/>
      <c r="Z72" s="56"/>
      <c r="AA72" s="140"/>
      <c r="AB72" s="139"/>
      <c r="AC72" s="138"/>
      <c r="AD72" s="172"/>
    </row>
    <row r="73" spans="1:30" s="1" customFormat="1">
      <c r="A73" s="59" t="s">
        <v>55</v>
      </c>
      <c r="B73" s="58"/>
      <c r="C73" s="37">
        <f>IF(A72="","",M65)</f>
        <v>9</v>
      </c>
      <c r="D73" s="9" t="str">
        <f>IF(C73="","","-")</f>
        <v>-</v>
      </c>
      <c r="E73" s="36">
        <f>IF(C73="","",K65)</f>
        <v>21</v>
      </c>
      <c r="F73" s="9">
        <f>IF(C73="","",IF(C73&gt;E73,1,0))</f>
        <v>0</v>
      </c>
      <c r="G73" s="37">
        <f>IF(A72="","",M69)</f>
        <v>17</v>
      </c>
      <c r="H73" s="9" t="str">
        <f>IF(G73="","","-")</f>
        <v>-</v>
      </c>
      <c r="I73" s="36">
        <f>IF(A72="","",K69)</f>
        <v>21</v>
      </c>
      <c r="J73" s="9">
        <f>IF(G73="","",IF(G73&gt;I73,1,0))</f>
        <v>0</v>
      </c>
      <c r="K73" s="35"/>
      <c r="L73" s="34"/>
      <c r="M73" s="34"/>
      <c r="N73" s="33"/>
      <c r="O73" s="32"/>
      <c r="P73" s="8" t="str">
        <f>IF(O73="","","-")</f>
        <v/>
      </c>
      <c r="Q73" s="31"/>
      <c r="R73" s="8" t="str">
        <f>IF(O73="","",IF(O73&gt;Q73,1,0))</f>
        <v/>
      </c>
      <c r="S73" s="30" t="s">
        <v>3</v>
      </c>
      <c r="T73" s="30">
        <f>COUNTIF(F72:F74,1)+COUNTIF(J72:J74,1)+COUNTIF(N72:N74,1)+COUNTIF(R72:R74,1)</f>
        <v>0</v>
      </c>
      <c r="U73" s="7" t="s">
        <v>0</v>
      </c>
      <c r="V73" s="7">
        <f>COUNTIF(F72:F74,0)+COUNTIF(J72:J74,0)+COUNTIF(N72:N74,0)+COUNTIF(R72:R74,0)</f>
        <v>4</v>
      </c>
      <c r="W73" s="30"/>
      <c r="X73" s="57"/>
      <c r="Y73" s="28"/>
      <c r="Z73" s="56"/>
      <c r="AA73" s="140"/>
      <c r="AB73" s="139"/>
      <c r="AC73" s="138"/>
    </row>
    <row r="74" spans="1:30" s="1" customFormat="1" ht="14.25" thickBot="1">
      <c r="A74" s="111"/>
      <c r="B74" s="110"/>
      <c r="C74" s="24" t="str">
        <f>IF(M66="","",M66)</f>
        <v/>
      </c>
      <c r="D74" s="22" t="str">
        <f>IF(C74="","","-")</f>
        <v/>
      </c>
      <c r="E74" s="23" t="str">
        <f>IF(K66="","",K66)</f>
        <v/>
      </c>
      <c r="F74" s="22" t="str">
        <f>IF(C74="","",IF(C74&gt;E74,1,0))</f>
        <v/>
      </c>
      <c r="G74" s="24" t="str">
        <f>IF(M70="","",M70)</f>
        <v/>
      </c>
      <c r="H74" s="22" t="str">
        <f>IF(G74="","","-")</f>
        <v/>
      </c>
      <c r="I74" s="23" t="str">
        <f>IF(K70="","",K70)</f>
        <v/>
      </c>
      <c r="J74" s="22" t="str">
        <f>IF(G74="","",IF(G74&gt;I74,1,0))</f>
        <v/>
      </c>
      <c r="K74" s="21"/>
      <c r="L74" s="20"/>
      <c r="M74" s="20"/>
      <c r="N74" s="19"/>
      <c r="O74" s="18"/>
      <c r="P74" s="16" t="str">
        <f>IF(O74="","","-")</f>
        <v/>
      </c>
      <c r="Q74" s="17"/>
      <c r="R74" s="16" t="str">
        <f>IF(O74="","",IF(O74&gt;Q74,1,0))</f>
        <v/>
      </c>
      <c r="S74" s="14" t="s">
        <v>1</v>
      </c>
      <c r="T74" s="14">
        <f>SUM(C72:C74)+SUM(G72:G74)+SUM(K72:K74)+SUM(O72:O74)</f>
        <v>47</v>
      </c>
      <c r="U74" s="15" t="s">
        <v>0</v>
      </c>
      <c r="V74" s="15">
        <f>SUM(E72:E74)+SUM(I72:I74)+SUM(M72:M74)+SUM(Q72:Q74)</f>
        <v>84</v>
      </c>
      <c r="W74" s="14">
        <f>IF(T72="","",T74-V74)</f>
        <v>-37</v>
      </c>
      <c r="X74" s="114"/>
      <c r="Y74" s="12"/>
      <c r="Z74" s="65"/>
      <c r="AA74" s="155"/>
      <c r="AB74" s="154"/>
      <c r="AC74" s="153"/>
    </row>
    <row r="75" spans="1:30" s="1" customFormat="1" hidden="1">
      <c r="A75" s="39"/>
      <c r="B75" s="112"/>
      <c r="C75" s="63" t="str">
        <f>IF(R64="","",IF(O63="○","×","○"))</f>
        <v/>
      </c>
      <c r="D75" s="62"/>
      <c r="E75" s="61"/>
      <c r="F75" s="9"/>
      <c r="G75" s="63" t="str">
        <f>IF(R68="","",IF(O67="○","×","○"))</f>
        <v/>
      </c>
      <c r="H75" s="62"/>
      <c r="I75" s="61"/>
      <c r="J75" s="9"/>
      <c r="K75" s="63" t="str">
        <f>IF(R72="","",IF(O71="○","×","○"))</f>
        <v/>
      </c>
      <c r="L75" s="62"/>
      <c r="M75" s="61"/>
      <c r="N75" s="9"/>
      <c r="O75" s="35"/>
      <c r="P75" s="34"/>
      <c r="Q75" s="34"/>
      <c r="R75" s="33"/>
      <c r="S75" s="30"/>
      <c r="T75" s="30"/>
      <c r="U75" s="7"/>
      <c r="V75" s="7"/>
      <c r="W75" s="30"/>
      <c r="X75" s="29"/>
      <c r="Y75" s="28"/>
      <c r="Z75" s="60" t="str">
        <f>IF(C75="","",RANK(W78,W66:W78,0))</f>
        <v/>
      </c>
      <c r="AA75" s="148" t="str">
        <f>T76</f>
        <v/>
      </c>
      <c r="AB75" s="147" t="str">
        <f>IF(T76="","",T77)</f>
        <v/>
      </c>
      <c r="AC75" s="146" t="str">
        <f>IF(T76="","",V78)</f>
        <v/>
      </c>
    </row>
    <row r="76" spans="1:30" s="1" customFormat="1" hidden="1">
      <c r="A76" s="59"/>
      <c r="B76" s="58"/>
      <c r="C76" s="32" t="str">
        <f>IF(Q64="","",Q64)</f>
        <v/>
      </c>
      <c r="D76" s="8" t="str">
        <f>IF(C76="","","-")</f>
        <v/>
      </c>
      <c r="E76" s="31" t="str">
        <f>IF(C76="","",O64)</f>
        <v/>
      </c>
      <c r="F76" s="8" t="str">
        <f>IF(C76="","",IF(C76&gt;E76,1,0))</f>
        <v/>
      </c>
      <c r="G76" s="32" t="str">
        <f>IF(Q68="","",Q68)</f>
        <v/>
      </c>
      <c r="H76" s="8" t="str">
        <f>IF(G76="","","-")</f>
        <v/>
      </c>
      <c r="I76" s="31" t="str">
        <f>IF(G76="","",O68)</f>
        <v/>
      </c>
      <c r="J76" s="8" t="str">
        <f>IF(G76="","",IF(G76&gt;I76,1,0))</f>
        <v/>
      </c>
      <c r="K76" s="32" t="str">
        <f>IF(Q72="","",Q72)</f>
        <v/>
      </c>
      <c r="L76" s="8" t="str">
        <f>IF(K76="","","-")</f>
        <v/>
      </c>
      <c r="M76" s="31" t="str">
        <f>IF(K76="","",O72)</f>
        <v/>
      </c>
      <c r="N76" s="8" t="str">
        <f>IF(K76="","",IF(K76&gt;M76,1,0))</f>
        <v/>
      </c>
      <c r="O76" s="35"/>
      <c r="P76" s="34"/>
      <c r="Q76" s="34"/>
      <c r="R76" s="33"/>
      <c r="S76" s="30" t="s">
        <v>8</v>
      </c>
      <c r="T76" s="30" t="str">
        <f>IF(C75="","",COUNTIF(C75:R75,"○"))</f>
        <v/>
      </c>
      <c r="U76" s="7" t="s">
        <v>0</v>
      </c>
      <c r="V76" s="7" t="str">
        <f>IF(T76="","",COUNTIF(C75:R75,"×"))</f>
        <v/>
      </c>
      <c r="W76" s="30"/>
      <c r="X76" s="57"/>
      <c r="Y76" s="28"/>
      <c r="Z76" s="56"/>
      <c r="AA76" s="140"/>
      <c r="AB76" s="139"/>
      <c r="AC76" s="138"/>
      <c r="AD76" s="172"/>
    </row>
    <row r="77" spans="1:30" s="1" customFormat="1" hidden="1">
      <c r="A77" s="59"/>
      <c r="B77" s="58"/>
      <c r="C77" s="32" t="str">
        <f>IF(Q65="","",Q65)</f>
        <v/>
      </c>
      <c r="D77" s="8" t="str">
        <f>IF(C77="","","-")</f>
        <v/>
      </c>
      <c r="E77" s="31" t="str">
        <f>IF(C77="","",O65)</f>
        <v/>
      </c>
      <c r="F77" s="8" t="str">
        <f>IF(C77="","",IF(C77&gt;E77,1,0))</f>
        <v/>
      </c>
      <c r="G77" s="32" t="str">
        <f>IF(Q69="","",Q69)</f>
        <v/>
      </c>
      <c r="H77" s="8" t="str">
        <f>IF(G77="","","-")</f>
        <v/>
      </c>
      <c r="I77" s="31" t="str">
        <f>IF(G77="","",O69)</f>
        <v/>
      </c>
      <c r="J77" s="8" t="str">
        <f>IF(G77="","",IF(G77&gt;I77,1,0))</f>
        <v/>
      </c>
      <c r="K77" s="32" t="str">
        <f>IF(Q73="","",Q73)</f>
        <v/>
      </c>
      <c r="L77" s="8" t="str">
        <f>IF(K77="","","-")</f>
        <v/>
      </c>
      <c r="M77" s="31" t="str">
        <f>IF(K77="","",O73)</f>
        <v/>
      </c>
      <c r="N77" s="8" t="str">
        <f>IF(K77="","",IF(K77&gt;M77,1,0))</f>
        <v/>
      </c>
      <c r="O77" s="35"/>
      <c r="P77" s="34"/>
      <c r="Q77" s="34"/>
      <c r="R77" s="33"/>
      <c r="S77" s="30" t="s">
        <v>3</v>
      </c>
      <c r="T77" s="30">
        <f>COUNTIF(F76:F78,1)+COUNTIF(J76:J78,1)+COUNTIF(N76:N78,1)+COUNTIF(R76:R78,1)</f>
        <v>0</v>
      </c>
      <c r="U77" s="7" t="s">
        <v>0</v>
      </c>
      <c r="V77" s="7">
        <f>COUNTIF(F76:F78,0)+COUNTIF(J76:J78,0)+COUNTIF(N76:N78,0)+COUNTIF(R76:R78,0)</f>
        <v>0</v>
      </c>
      <c r="W77" s="30"/>
      <c r="X77" s="57"/>
      <c r="Y77" s="28"/>
      <c r="Z77" s="56"/>
      <c r="AA77" s="140"/>
      <c r="AB77" s="139"/>
      <c r="AC77" s="138"/>
    </row>
    <row r="78" spans="1:30" s="1" customFormat="1" ht="14.25" hidden="1" thickBot="1">
      <c r="A78" s="111"/>
      <c r="B78" s="110"/>
      <c r="C78" s="18" t="str">
        <f>IF(Q66="","",Q66)</f>
        <v/>
      </c>
      <c r="D78" s="16" t="str">
        <f>IF(C78="","","-")</f>
        <v/>
      </c>
      <c r="E78" s="17" t="str">
        <f>IF(C78="","",O66)</f>
        <v/>
      </c>
      <c r="F78" s="16" t="str">
        <f>IF(C78="","",IF(C78&gt;E78,1,0))</f>
        <v/>
      </c>
      <c r="G78" s="18" t="str">
        <f>IF(Q70="","",Q70)</f>
        <v/>
      </c>
      <c r="H78" s="16" t="str">
        <f>IF(G78="","","-")</f>
        <v/>
      </c>
      <c r="I78" s="17" t="str">
        <f>IF(G78="","",O70)</f>
        <v/>
      </c>
      <c r="J78" s="16" t="str">
        <f>IF(G78="","",IF(G78&gt;I78,1,0))</f>
        <v/>
      </c>
      <c r="K78" s="18" t="str">
        <f>IF(Q74="","",Q74)</f>
        <v/>
      </c>
      <c r="L78" s="16" t="str">
        <f>IF(K78="","","-")</f>
        <v/>
      </c>
      <c r="M78" s="17" t="str">
        <f>IF(K78="","",O74)</f>
        <v/>
      </c>
      <c r="N78" s="16" t="str">
        <f>IF(K78="","",IF(K78&gt;M78,1,0))</f>
        <v/>
      </c>
      <c r="O78" s="21"/>
      <c r="P78" s="20"/>
      <c r="Q78" s="20"/>
      <c r="R78" s="19"/>
      <c r="S78" s="14" t="s">
        <v>1</v>
      </c>
      <c r="T78" s="14">
        <f>SUM(C76:C78)+SUM(G76:G78)+SUM(K76:K78)+SUM(O76:O78)</f>
        <v>0</v>
      </c>
      <c r="U78" s="15" t="s">
        <v>0</v>
      </c>
      <c r="V78" s="15">
        <f>SUM(E76:E78)+SUM(I76:I78)+SUM(M76:M78)+SUM(Q76:Q78)</f>
        <v>0</v>
      </c>
      <c r="W78" s="14" t="str">
        <f>IF(T76="","",T78-V78)</f>
        <v/>
      </c>
      <c r="X78" s="114"/>
      <c r="Y78" s="12"/>
      <c r="Z78" s="65"/>
      <c r="AA78" s="132"/>
      <c r="AB78" s="131"/>
      <c r="AC78" s="130"/>
    </row>
    <row r="79" spans="1:30" s="1" customFormat="1" ht="14.25" thickBot="1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X79" s="115"/>
    </row>
    <row r="80" spans="1:30" s="1" customFormat="1">
      <c r="A80" s="104" t="s">
        <v>69</v>
      </c>
      <c r="B80" s="97"/>
      <c r="C80" s="102" t="str">
        <f>A83</f>
        <v>的場　由夏</v>
      </c>
      <c r="D80" s="101"/>
      <c r="E80" s="101"/>
      <c r="F80" s="103"/>
      <c r="G80" s="102" t="str">
        <f>A87</f>
        <v>越智　友音</v>
      </c>
      <c r="H80" s="101"/>
      <c r="I80" s="101"/>
      <c r="J80" s="100"/>
      <c r="K80" s="102" t="str">
        <f>A91</f>
        <v>庄野　若葉</v>
      </c>
      <c r="L80" s="101"/>
      <c r="M80" s="101"/>
      <c r="N80" s="100"/>
      <c r="O80" s="102" t="str">
        <f>IF(A95="","",A95)</f>
        <v/>
      </c>
      <c r="P80" s="101"/>
      <c r="Q80" s="101"/>
      <c r="R80" s="100"/>
      <c r="S80" s="99" t="s">
        <v>16</v>
      </c>
      <c r="T80" s="98"/>
      <c r="U80" s="98"/>
      <c r="V80" s="98"/>
      <c r="W80" s="97"/>
      <c r="X80" s="96" t="s">
        <v>15</v>
      </c>
      <c r="Y80" s="95" t="s">
        <v>14</v>
      </c>
      <c r="Z80" s="64" t="s">
        <v>14</v>
      </c>
      <c r="AA80" s="167" t="s">
        <v>91</v>
      </c>
      <c r="AB80" s="166" t="s">
        <v>90</v>
      </c>
      <c r="AC80" s="95" t="s">
        <v>89</v>
      </c>
    </row>
    <row r="81" spans="1:30" s="1" customFormat="1">
      <c r="A81" s="83"/>
      <c r="B81" s="90"/>
      <c r="C81" s="93" t="str">
        <f>A84</f>
        <v>（ミッキーズ）</v>
      </c>
      <c r="D81" s="92"/>
      <c r="E81" s="92"/>
      <c r="F81" s="94"/>
      <c r="G81" s="93" t="str">
        <f>A88</f>
        <v>（神郷ＪＢＣ）</v>
      </c>
      <c r="H81" s="92"/>
      <c r="I81" s="92"/>
      <c r="J81" s="76"/>
      <c r="K81" s="93" t="str">
        <f>A92</f>
        <v>（相生ＢＣ）</v>
      </c>
      <c r="L81" s="92"/>
      <c r="M81" s="92"/>
      <c r="N81" s="76"/>
      <c r="O81" s="63" t="str">
        <f>IF(A96="","",A96)</f>
        <v/>
      </c>
      <c r="P81" s="62"/>
      <c r="Q81" s="62"/>
      <c r="R81" s="76"/>
      <c r="S81" s="91"/>
      <c r="T81" s="82"/>
      <c r="U81" s="82"/>
      <c r="V81" s="82"/>
      <c r="W81" s="90"/>
      <c r="X81" s="89"/>
      <c r="Y81" s="66"/>
      <c r="Z81" s="82"/>
      <c r="AA81" s="162"/>
      <c r="AB81" s="161"/>
      <c r="AC81" s="66"/>
    </row>
    <row r="82" spans="1:30" s="1" customFormat="1">
      <c r="A82" s="51"/>
      <c r="B82" s="64"/>
      <c r="C82" s="49"/>
      <c r="D82" s="48"/>
      <c r="E82" s="48"/>
      <c r="F82" s="47"/>
      <c r="G82" s="46" t="str">
        <f>IF(SUM(J83:J85)&gt;=2,"○","×")</f>
        <v>○</v>
      </c>
      <c r="H82" s="45"/>
      <c r="I82" s="44"/>
      <c r="J82" s="43"/>
      <c r="K82" s="46" t="str">
        <f>IF(SUM(N83:N85)&gt;=2,"○","×")</f>
        <v>○</v>
      </c>
      <c r="L82" s="45"/>
      <c r="M82" s="44"/>
      <c r="N82" s="43"/>
      <c r="O82" s="46" t="str">
        <f>IF(R83="","",IF(SUM(R83:R85)&gt;=2,"○","×"))</f>
        <v/>
      </c>
      <c r="P82" s="45"/>
      <c r="Q82" s="44"/>
      <c r="R82" s="43"/>
      <c r="S82" s="87"/>
      <c r="T82" s="87"/>
      <c r="U82" s="88"/>
      <c r="V82" s="88"/>
      <c r="W82" s="87"/>
      <c r="X82" s="42" t="s">
        <v>13</v>
      </c>
      <c r="Y82" s="41">
        <v>1</v>
      </c>
      <c r="Z82" s="60">
        <f>RANK(W85,W82:W97,0)</f>
        <v>1</v>
      </c>
      <c r="AA82" s="148">
        <f>T83</f>
        <v>2</v>
      </c>
      <c r="AB82" s="147">
        <f>T84</f>
        <v>4</v>
      </c>
      <c r="AC82" s="146">
        <f>V85</f>
        <v>30</v>
      </c>
    </row>
    <row r="83" spans="1:30" s="1" customFormat="1">
      <c r="A83" s="59" t="s">
        <v>150</v>
      </c>
      <c r="B83" s="58"/>
      <c r="C83" s="35"/>
      <c r="D83" s="34"/>
      <c r="E83" s="34"/>
      <c r="F83" s="33"/>
      <c r="G83" s="37">
        <v>21</v>
      </c>
      <c r="H83" s="9" t="str">
        <f>IF(G83="","","-")</f>
        <v>-</v>
      </c>
      <c r="I83" s="36">
        <v>6</v>
      </c>
      <c r="J83" s="9">
        <f>IF(G83="","",IF(G83&gt;I83,1,0))</f>
        <v>1</v>
      </c>
      <c r="K83" s="37">
        <v>21</v>
      </c>
      <c r="L83" s="9" t="str">
        <f>IF(K83="","","-")</f>
        <v>-</v>
      </c>
      <c r="M83" s="36">
        <v>8</v>
      </c>
      <c r="N83" s="9">
        <f>IF(K83="","",IF(K83&gt;M83,1,0))</f>
        <v>1</v>
      </c>
      <c r="O83" s="32"/>
      <c r="P83" s="86" t="str">
        <f>IF(O83="","","-")</f>
        <v/>
      </c>
      <c r="Q83" s="31"/>
      <c r="R83" s="8" t="str">
        <f>IF(O83="","",IF(O83&gt;Q83,1,0))</f>
        <v/>
      </c>
      <c r="S83" s="85" t="s">
        <v>8</v>
      </c>
      <c r="T83" s="85">
        <f>COUNTIF(C82:R82,"○")</f>
        <v>2</v>
      </c>
      <c r="U83" s="84" t="s">
        <v>0</v>
      </c>
      <c r="V83" s="7">
        <f>COUNTIF(C82:R82,"×")</f>
        <v>0</v>
      </c>
      <c r="W83" s="30"/>
      <c r="X83" s="57"/>
      <c r="Y83" s="28"/>
      <c r="Z83" s="56"/>
      <c r="AA83" s="140"/>
      <c r="AB83" s="139"/>
      <c r="AC83" s="138"/>
    </row>
    <row r="84" spans="1:30" s="1" customFormat="1">
      <c r="A84" s="59" t="s">
        <v>34</v>
      </c>
      <c r="B84" s="58"/>
      <c r="C84" s="35"/>
      <c r="D84" s="34"/>
      <c r="E84" s="34"/>
      <c r="F84" s="33"/>
      <c r="G84" s="37">
        <v>21</v>
      </c>
      <c r="H84" s="9" t="str">
        <f>IF(G84="","","-")</f>
        <v>-</v>
      </c>
      <c r="I84" s="36">
        <v>11</v>
      </c>
      <c r="J84" s="9">
        <f>IF(G84="","",IF(G84&gt;I84,1,0))</f>
        <v>1</v>
      </c>
      <c r="K84" s="37">
        <v>21</v>
      </c>
      <c r="L84" s="9" t="str">
        <f>IF(K84="","","-")</f>
        <v>-</v>
      </c>
      <c r="M84" s="36">
        <v>5</v>
      </c>
      <c r="N84" s="9">
        <f>IF(K84="","",IF(K84&gt;M84,1,0))</f>
        <v>1</v>
      </c>
      <c r="O84" s="32"/>
      <c r="P84" s="86" t="str">
        <f>IF(O84="","","-")</f>
        <v/>
      </c>
      <c r="Q84" s="31"/>
      <c r="R84" s="8" t="str">
        <f>IF(O84="","",IF(O84&gt;Q84,1,0))</f>
        <v/>
      </c>
      <c r="S84" s="85" t="s">
        <v>3</v>
      </c>
      <c r="T84" s="85">
        <f>COUNTIF(F83:F85,1)+COUNTIF(J83:J85,1)+COUNTIF(N83:N85,1)+COUNTIF(R83:R85,1)</f>
        <v>4</v>
      </c>
      <c r="U84" s="84" t="s">
        <v>0</v>
      </c>
      <c r="V84" s="7">
        <f>COUNTIF(F83:F85,0)+COUNTIF(J83:J85,0)+COUNTIF(N83:N85,0)+COUNTIF(R83:R85,0)</f>
        <v>0</v>
      </c>
      <c r="W84" s="30"/>
      <c r="X84" s="57"/>
      <c r="Y84" s="28"/>
      <c r="Z84" s="56"/>
      <c r="AA84" s="140"/>
      <c r="AB84" s="139"/>
      <c r="AC84" s="138"/>
    </row>
    <row r="85" spans="1:30" s="1" customFormat="1">
      <c r="A85" s="83"/>
      <c r="B85" s="82"/>
      <c r="C85" s="81"/>
      <c r="D85" s="80"/>
      <c r="E85" s="80"/>
      <c r="F85" s="79"/>
      <c r="G85" s="78"/>
      <c r="H85" s="76" t="str">
        <f>IF(G85="","","-")</f>
        <v/>
      </c>
      <c r="I85" s="77"/>
      <c r="J85" s="76" t="str">
        <f>IF(G85="","",IF(G85&gt;I85,1,0))</f>
        <v/>
      </c>
      <c r="K85" s="78"/>
      <c r="L85" s="76" t="str">
        <f>IF(K85="","","-")</f>
        <v/>
      </c>
      <c r="M85" s="77"/>
      <c r="N85" s="76" t="str">
        <f>IF(K85="","",IF(K85&gt;M85,1,0))</f>
        <v/>
      </c>
      <c r="O85" s="75"/>
      <c r="P85" s="74" t="str">
        <f>IF(O85="","","-")</f>
        <v/>
      </c>
      <c r="Q85" s="73"/>
      <c r="R85" s="72" t="str">
        <f>IF(O85="","",IF(O85&gt;Q85,1,0))</f>
        <v/>
      </c>
      <c r="S85" s="71" t="s">
        <v>1</v>
      </c>
      <c r="T85" s="71">
        <f>SUM(C83:C85)+SUM(G83:G85)+SUM(K83:K85)+SUM(O83:O85)</f>
        <v>84</v>
      </c>
      <c r="U85" s="70" t="s">
        <v>0</v>
      </c>
      <c r="V85" s="69">
        <f>SUM(E83:E85)+SUM(I83:I85)+SUM(M83:M85)+SUM(Q83:Q85)</f>
        <v>30</v>
      </c>
      <c r="W85" s="68">
        <f>T85-V85</f>
        <v>54</v>
      </c>
      <c r="X85" s="67"/>
      <c r="Y85" s="66"/>
      <c r="Z85" s="65"/>
      <c r="AA85" s="155"/>
      <c r="AB85" s="154"/>
      <c r="AC85" s="153"/>
    </row>
    <row r="86" spans="1:30" s="1" customFormat="1">
      <c r="A86" s="51"/>
      <c r="B86" s="64"/>
      <c r="C86" s="63" t="str">
        <f>IF(G82="○","×","○")</f>
        <v>×</v>
      </c>
      <c r="D86" s="62"/>
      <c r="E86" s="61"/>
      <c r="F86" s="9"/>
      <c r="G86" s="35"/>
      <c r="H86" s="34"/>
      <c r="I86" s="34"/>
      <c r="J86" s="33"/>
      <c r="K86" s="63" t="str">
        <f>IF(SUM(N87:N89)&gt;=2,"○","×")</f>
        <v>○</v>
      </c>
      <c r="L86" s="62"/>
      <c r="M86" s="61"/>
      <c r="N86" s="9"/>
      <c r="O86" s="63" t="str">
        <f>IF(R87="","",IF(SUM(R87:R89)&gt;=2,"○","×"))</f>
        <v/>
      </c>
      <c r="P86" s="62"/>
      <c r="Q86" s="61"/>
      <c r="R86" s="9"/>
      <c r="S86" s="30"/>
      <c r="T86" s="30"/>
      <c r="U86" s="7"/>
      <c r="V86" s="7"/>
      <c r="W86" s="30"/>
      <c r="X86" s="42" t="s">
        <v>10</v>
      </c>
      <c r="Y86" s="41">
        <v>2</v>
      </c>
      <c r="Z86" s="60">
        <f>RANK(W89,W85:W97,0)</f>
        <v>2</v>
      </c>
      <c r="AA86" s="140">
        <f>T87</f>
        <v>1</v>
      </c>
      <c r="AB86" s="147">
        <f>T88</f>
        <v>2</v>
      </c>
      <c r="AC86" s="146">
        <f>V89</f>
        <v>70</v>
      </c>
    </row>
    <row r="87" spans="1:30" s="1" customFormat="1">
      <c r="A87" s="59" t="s">
        <v>149</v>
      </c>
      <c r="B87" s="58"/>
      <c r="C87" s="37">
        <f>I83</f>
        <v>6</v>
      </c>
      <c r="D87" s="9" t="str">
        <f>IF(C87="","","-")</f>
        <v>-</v>
      </c>
      <c r="E87" s="36">
        <f>G83</f>
        <v>21</v>
      </c>
      <c r="F87" s="9">
        <f>IF(C87="","",IF(C87&gt;E87,1,0))</f>
        <v>0</v>
      </c>
      <c r="G87" s="35"/>
      <c r="H87" s="34"/>
      <c r="I87" s="34"/>
      <c r="J87" s="33"/>
      <c r="K87" s="37">
        <v>23</v>
      </c>
      <c r="L87" s="9" t="str">
        <f>IF(K87="","","-")</f>
        <v>-</v>
      </c>
      <c r="M87" s="36">
        <v>21</v>
      </c>
      <c r="N87" s="9">
        <f>IF(K87="","",IF(K87&gt;M87,1,0))</f>
        <v>1</v>
      </c>
      <c r="O87" s="32"/>
      <c r="P87" s="8" t="str">
        <f>IF(O87="","","-")</f>
        <v/>
      </c>
      <c r="Q87" s="31"/>
      <c r="R87" s="8" t="str">
        <f>IF(O87="","",IF(O87&gt;Q87,1,0))</f>
        <v/>
      </c>
      <c r="S87" s="30" t="s">
        <v>8</v>
      </c>
      <c r="T87" s="30">
        <f>COUNTIF(C86:R86,"○")</f>
        <v>1</v>
      </c>
      <c r="U87" s="7" t="s">
        <v>0</v>
      </c>
      <c r="V87" s="7">
        <f>COUNTIF(C86:R86,"×")</f>
        <v>1</v>
      </c>
      <c r="W87" s="30"/>
      <c r="X87" s="57"/>
      <c r="Y87" s="28"/>
      <c r="Z87" s="56"/>
      <c r="AA87" s="140"/>
      <c r="AB87" s="139"/>
      <c r="AC87" s="138"/>
    </row>
    <row r="88" spans="1:30" s="1" customFormat="1">
      <c r="A88" s="59" t="s">
        <v>55</v>
      </c>
      <c r="B88" s="58"/>
      <c r="C88" s="37">
        <f>I84</f>
        <v>11</v>
      </c>
      <c r="D88" s="9" t="str">
        <f>IF(C88="","","-")</f>
        <v>-</v>
      </c>
      <c r="E88" s="36">
        <f>G84</f>
        <v>21</v>
      </c>
      <c r="F88" s="9">
        <f>IF(C88="","",IF(C88&gt;E88,1,0))</f>
        <v>0</v>
      </c>
      <c r="G88" s="35"/>
      <c r="H88" s="34"/>
      <c r="I88" s="34"/>
      <c r="J88" s="33"/>
      <c r="K88" s="37">
        <v>21</v>
      </c>
      <c r="L88" s="9" t="str">
        <f>IF(K88="","","-")</f>
        <v>-</v>
      </c>
      <c r="M88" s="36">
        <v>7</v>
      </c>
      <c r="N88" s="9">
        <f>IF(K88="","",IF(K88&gt;M88,1,0))</f>
        <v>1</v>
      </c>
      <c r="O88" s="32"/>
      <c r="P88" s="8" t="str">
        <f>IF(O88="","","-")</f>
        <v/>
      </c>
      <c r="Q88" s="31"/>
      <c r="R88" s="8" t="str">
        <f>IF(O88="","",IF(O88&gt;Q88,1,0))</f>
        <v/>
      </c>
      <c r="S88" s="30" t="s">
        <v>3</v>
      </c>
      <c r="T88" s="30">
        <f>COUNTIF(F87:F89,1)+COUNTIF(J87:J89,1)+COUNTIF(N87:N89,1)+COUNTIF(R87:R89,1)</f>
        <v>2</v>
      </c>
      <c r="U88" s="7" t="s">
        <v>0</v>
      </c>
      <c r="V88" s="7">
        <f>COUNTIF(F87:F89,0)+COUNTIF(J87:J89,0)+COUNTIF(N87:N89,0)+COUNTIF(R87:R89,0)</f>
        <v>2</v>
      </c>
      <c r="W88" s="30"/>
      <c r="X88" s="57"/>
      <c r="Y88" s="28"/>
      <c r="Z88" s="56"/>
      <c r="AA88" s="140"/>
      <c r="AB88" s="139"/>
      <c r="AC88" s="138"/>
    </row>
    <row r="89" spans="1:30" s="1" customFormat="1">
      <c r="A89" s="83"/>
      <c r="B89" s="82"/>
      <c r="C89" s="78" t="str">
        <f>IF(I85="","",I85)</f>
        <v/>
      </c>
      <c r="D89" s="76" t="str">
        <f>IF(C89="","","-")</f>
        <v/>
      </c>
      <c r="E89" s="77" t="str">
        <f>IF(G85="","",G85)</f>
        <v/>
      </c>
      <c r="F89" s="9" t="str">
        <f>IF(C89="","",IF(C89&gt;E89,1,0))</f>
        <v/>
      </c>
      <c r="G89" s="81"/>
      <c r="H89" s="80"/>
      <c r="I89" s="80"/>
      <c r="J89" s="79"/>
      <c r="K89" s="78"/>
      <c r="L89" s="9" t="str">
        <f>IF(K89="","","-")</f>
        <v/>
      </c>
      <c r="M89" s="77"/>
      <c r="N89" s="9" t="str">
        <f>IF(K89="","",IF(K89&gt;M89,1,0))</f>
        <v/>
      </c>
      <c r="O89" s="75"/>
      <c r="P89" s="72" t="str">
        <f>IF(O89="","","-")</f>
        <v/>
      </c>
      <c r="Q89" s="73"/>
      <c r="R89" s="8" t="str">
        <f>IF(O89="","",IF(O89&gt;Q89,1,0))</f>
        <v/>
      </c>
      <c r="S89" s="68" t="s">
        <v>1</v>
      </c>
      <c r="T89" s="68">
        <f>SUM(C87:C89)+SUM(G87:G89)+SUM(K87:K89)+SUM(O87:O89)</f>
        <v>61</v>
      </c>
      <c r="U89" s="69" t="s">
        <v>0</v>
      </c>
      <c r="V89" s="69">
        <f>SUM(E87:E89)+SUM(I87:I89)+SUM(M87:M89)+SUM(Q87:Q89)</f>
        <v>70</v>
      </c>
      <c r="W89" s="68">
        <f>T89-V89</f>
        <v>-9</v>
      </c>
      <c r="X89" s="67"/>
      <c r="Y89" s="66"/>
      <c r="Z89" s="65"/>
      <c r="AA89" s="155"/>
      <c r="AB89" s="154"/>
      <c r="AC89" s="153"/>
    </row>
    <row r="90" spans="1:30" s="1" customFormat="1">
      <c r="A90" s="51"/>
      <c r="B90" s="64"/>
      <c r="C90" s="46" t="str">
        <f>IF(A91="","",IF(K82="○","×","○"))</f>
        <v>×</v>
      </c>
      <c r="D90" s="45"/>
      <c r="E90" s="44"/>
      <c r="F90" s="43"/>
      <c r="G90" s="46" t="str">
        <f>IF(A91="","",IF(K86="○","×","○"))</f>
        <v>×</v>
      </c>
      <c r="H90" s="45"/>
      <c r="I90" s="44"/>
      <c r="J90" s="43"/>
      <c r="K90" s="49"/>
      <c r="L90" s="48"/>
      <c r="M90" s="48"/>
      <c r="N90" s="47"/>
      <c r="O90" s="46" t="str">
        <f>IF(R91="","",IF(SUM(R91:R93)&gt;=2,"○","×"))</f>
        <v/>
      </c>
      <c r="P90" s="45"/>
      <c r="Q90" s="44"/>
      <c r="R90" s="43"/>
      <c r="S90" s="30"/>
      <c r="T90" s="30"/>
      <c r="U90" s="7"/>
      <c r="V90" s="7"/>
      <c r="W90" s="30"/>
      <c r="X90" s="42" t="s">
        <v>5</v>
      </c>
      <c r="Y90" s="41">
        <v>3</v>
      </c>
      <c r="Z90" s="60">
        <f>IF(C90="","",RANK(W93,W85:W97,0))</f>
        <v>3</v>
      </c>
      <c r="AA90" s="148">
        <f>T91</f>
        <v>0</v>
      </c>
      <c r="AB90" s="147">
        <f>T92</f>
        <v>0</v>
      </c>
      <c r="AC90" s="146">
        <f>V93</f>
        <v>86</v>
      </c>
    </row>
    <row r="91" spans="1:30" s="1" customFormat="1">
      <c r="A91" s="59" t="s">
        <v>148</v>
      </c>
      <c r="B91" s="58"/>
      <c r="C91" s="37">
        <f>IF(A91="","",M83)</f>
        <v>8</v>
      </c>
      <c r="D91" s="9" t="str">
        <f>IF(C91="","","-")</f>
        <v>-</v>
      </c>
      <c r="E91" s="36">
        <f>IF(C91="","",K83)</f>
        <v>21</v>
      </c>
      <c r="F91" s="9">
        <f>IF(C91="","",IF(C91&gt;E91,1,0))</f>
        <v>0</v>
      </c>
      <c r="G91" s="37">
        <f>IF(A91="","",M87)</f>
        <v>21</v>
      </c>
      <c r="H91" s="9" t="str">
        <f>IF(G91="","","-")</f>
        <v>-</v>
      </c>
      <c r="I91" s="36">
        <f>IF(A91="","",K87)</f>
        <v>23</v>
      </c>
      <c r="J91" s="9">
        <f>IF(G91="","",IF(G91&gt;I91,1,0))</f>
        <v>0</v>
      </c>
      <c r="K91" s="35"/>
      <c r="L91" s="34"/>
      <c r="M91" s="34"/>
      <c r="N91" s="33"/>
      <c r="O91" s="32"/>
      <c r="P91" s="8" t="str">
        <f>IF(O91="","","-")</f>
        <v/>
      </c>
      <c r="Q91" s="31"/>
      <c r="R91" s="8" t="str">
        <f>IF(O91="","",IF(O91&gt;Q91,1,0))</f>
        <v/>
      </c>
      <c r="S91" s="30" t="s">
        <v>8</v>
      </c>
      <c r="T91" s="30">
        <f>IF(A91="","",COUNTIF(C90:R90,"○"))</f>
        <v>0</v>
      </c>
      <c r="U91" s="7" t="s">
        <v>0</v>
      </c>
      <c r="V91" s="7">
        <f>COUNTIF(C90:R90,"×")</f>
        <v>2</v>
      </c>
      <c r="W91" s="30"/>
      <c r="X91" s="57"/>
      <c r="Y91" s="28"/>
      <c r="Z91" s="56"/>
      <c r="AA91" s="140"/>
      <c r="AB91" s="139"/>
      <c r="AC91" s="138"/>
      <c r="AD91" s="172"/>
    </row>
    <row r="92" spans="1:30" s="1" customFormat="1">
      <c r="A92" s="59" t="s">
        <v>142</v>
      </c>
      <c r="B92" s="58"/>
      <c r="C92" s="37">
        <f>IF(A91="","",M84)</f>
        <v>5</v>
      </c>
      <c r="D92" s="9" t="str">
        <f>IF(C92="","","-")</f>
        <v>-</v>
      </c>
      <c r="E92" s="36">
        <f>IF(C92="","",K84)</f>
        <v>21</v>
      </c>
      <c r="F92" s="9">
        <f>IF(C92="","",IF(C92&gt;E92,1,0))</f>
        <v>0</v>
      </c>
      <c r="G92" s="37">
        <f>IF(A91="","",M88)</f>
        <v>7</v>
      </c>
      <c r="H92" s="9" t="str">
        <f>IF(G92="","","-")</f>
        <v>-</v>
      </c>
      <c r="I92" s="36">
        <f>IF(A91="","",K88)</f>
        <v>21</v>
      </c>
      <c r="J92" s="9">
        <f>IF(G92="","",IF(G92&gt;I92,1,0))</f>
        <v>0</v>
      </c>
      <c r="K92" s="35"/>
      <c r="L92" s="34"/>
      <c r="M92" s="34"/>
      <c r="N92" s="33"/>
      <c r="O92" s="32"/>
      <c r="P92" s="8" t="str">
        <f>IF(O92="","","-")</f>
        <v/>
      </c>
      <c r="Q92" s="31"/>
      <c r="R92" s="8" t="str">
        <f>IF(O92="","",IF(O92&gt;Q92,1,0))</f>
        <v/>
      </c>
      <c r="S92" s="30" t="s">
        <v>3</v>
      </c>
      <c r="T92" s="30">
        <f>COUNTIF(F91:F93,1)+COUNTIF(J91:J93,1)+COUNTIF(N91:N93,1)+COUNTIF(R91:R93,1)</f>
        <v>0</v>
      </c>
      <c r="U92" s="7" t="s">
        <v>0</v>
      </c>
      <c r="V92" s="7">
        <f>COUNTIF(F91:F93,0)+COUNTIF(J91:J93,0)+COUNTIF(N91:N93,0)+COUNTIF(R91:R93,0)</f>
        <v>4</v>
      </c>
      <c r="W92" s="30"/>
      <c r="X92" s="57"/>
      <c r="Y92" s="28"/>
      <c r="Z92" s="56"/>
      <c r="AA92" s="140"/>
      <c r="AB92" s="139"/>
      <c r="AC92" s="138"/>
    </row>
    <row r="93" spans="1:30" s="1" customFormat="1" ht="14.25" thickBot="1">
      <c r="A93" s="111"/>
      <c r="B93" s="110"/>
      <c r="C93" s="24" t="str">
        <f>IF(M85="","",M85)</f>
        <v/>
      </c>
      <c r="D93" s="22" t="str">
        <f>IF(C93="","","-")</f>
        <v/>
      </c>
      <c r="E93" s="23" t="str">
        <f>IF(K85="","",K85)</f>
        <v/>
      </c>
      <c r="F93" s="22" t="str">
        <f>IF(C93="","",IF(C93&gt;E93,1,0))</f>
        <v/>
      </c>
      <c r="G93" s="24" t="str">
        <f>IF(M89="","",M89)</f>
        <v/>
      </c>
      <c r="H93" s="22" t="str">
        <f>IF(G93="","","-")</f>
        <v/>
      </c>
      <c r="I93" s="23" t="str">
        <f>IF(K89="","",K89)</f>
        <v/>
      </c>
      <c r="J93" s="22" t="str">
        <f>IF(G93="","",IF(G93&gt;I93,1,0))</f>
        <v/>
      </c>
      <c r="K93" s="21"/>
      <c r="L93" s="20"/>
      <c r="M93" s="20"/>
      <c r="N93" s="19"/>
      <c r="O93" s="18"/>
      <c r="P93" s="16" t="str">
        <f>IF(O93="","","-")</f>
        <v/>
      </c>
      <c r="Q93" s="17"/>
      <c r="R93" s="16" t="str">
        <f>IF(O93="","",IF(O93&gt;Q93,1,0))</f>
        <v/>
      </c>
      <c r="S93" s="14" t="s">
        <v>1</v>
      </c>
      <c r="T93" s="14">
        <f>SUM(C91:C93)+SUM(G91:G93)+SUM(K91:K93)+SUM(O91:O93)</f>
        <v>41</v>
      </c>
      <c r="U93" s="15" t="s">
        <v>0</v>
      </c>
      <c r="V93" s="15">
        <f>SUM(E91:E93)+SUM(I91:I93)+SUM(M91:M93)+SUM(Q91:Q93)</f>
        <v>86</v>
      </c>
      <c r="W93" s="14">
        <f>IF(T91="","",T93-V93)</f>
        <v>-45</v>
      </c>
      <c r="X93" s="114"/>
      <c r="Y93" s="12"/>
      <c r="Z93" s="65"/>
      <c r="AA93" s="155"/>
      <c r="AB93" s="154"/>
      <c r="AC93" s="153"/>
    </row>
    <row r="94" spans="1:30" s="1" customFormat="1" hidden="1">
      <c r="A94" s="39"/>
      <c r="B94" s="112"/>
      <c r="C94" s="63" t="str">
        <f>IF(R83="","",IF(O82="○","×","○"))</f>
        <v/>
      </c>
      <c r="D94" s="62"/>
      <c r="E94" s="61"/>
      <c r="F94" s="9"/>
      <c r="G94" s="63" t="str">
        <f>IF(R87="","",IF(O86="○","×","○"))</f>
        <v/>
      </c>
      <c r="H94" s="62"/>
      <c r="I94" s="61"/>
      <c r="J94" s="9"/>
      <c r="K94" s="63" t="str">
        <f>IF(R91="","",IF(O90="○","×","○"))</f>
        <v/>
      </c>
      <c r="L94" s="62"/>
      <c r="M94" s="61"/>
      <c r="N94" s="9"/>
      <c r="O94" s="35"/>
      <c r="P94" s="34"/>
      <c r="Q94" s="34"/>
      <c r="R94" s="33"/>
      <c r="S94" s="30"/>
      <c r="T94" s="30"/>
      <c r="U94" s="7"/>
      <c r="V94" s="7"/>
      <c r="W94" s="30"/>
      <c r="X94" s="29"/>
      <c r="Y94" s="28"/>
      <c r="Z94" s="60" t="str">
        <f>IF(C94="","",RANK(W97,W85:W97,0))</f>
        <v/>
      </c>
      <c r="AA94" s="148" t="str">
        <f>T95</f>
        <v/>
      </c>
      <c r="AB94" s="147" t="str">
        <f>IF(T95="","",T96)</f>
        <v/>
      </c>
      <c r="AC94" s="146" t="str">
        <f>IF(T95="","",V97)</f>
        <v/>
      </c>
    </row>
    <row r="95" spans="1:30" s="1" customFormat="1" hidden="1">
      <c r="A95" s="59"/>
      <c r="B95" s="58"/>
      <c r="C95" s="32" t="str">
        <f>IF(Q83="","",Q83)</f>
        <v/>
      </c>
      <c r="D95" s="8" t="str">
        <f>IF(C95="","","-")</f>
        <v/>
      </c>
      <c r="E95" s="31" t="str">
        <f>IF(C95="","",O83)</f>
        <v/>
      </c>
      <c r="F95" s="8" t="str">
        <f>IF(C95="","",IF(C95&gt;E95,1,0))</f>
        <v/>
      </c>
      <c r="G95" s="32" t="str">
        <f>IF(Q87="","",Q87)</f>
        <v/>
      </c>
      <c r="H95" s="8" t="str">
        <f>IF(G95="","","-")</f>
        <v/>
      </c>
      <c r="I95" s="31" t="str">
        <f>IF(G95="","",O87)</f>
        <v/>
      </c>
      <c r="J95" s="8" t="str">
        <f>IF(G95="","",IF(G95&gt;I95,1,0))</f>
        <v/>
      </c>
      <c r="K95" s="32" t="str">
        <f>IF(Q91="","",Q91)</f>
        <v/>
      </c>
      <c r="L95" s="8" t="str">
        <f>IF(K95="","","-")</f>
        <v/>
      </c>
      <c r="M95" s="31" t="str">
        <f>IF(K95="","",O91)</f>
        <v/>
      </c>
      <c r="N95" s="8" t="str">
        <f>IF(K95="","",IF(K95&gt;M95,1,0))</f>
        <v/>
      </c>
      <c r="O95" s="35"/>
      <c r="P95" s="34"/>
      <c r="Q95" s="34"/>
      <c r="R95" s="33"/>
      <c r="S95" s="30" t="s">
        <v>8</v>
      </c>
      <c r="T95" s="30" t="str">
        <f>IF(C94="","",COUNTIF(C94:R94,"○"))</f>
        <v/>
      </c>
      <c r="U95" s="7" t="s">
        <v>0</v>
      </c>
      <c r="V95" s="7" t="str">
        <f>IF(T95="","",COUNTIF(C94:R94,"×"))</f>
        <v/>
      </c>
      <c r="W95" s="30"/>
      <c r="X95" s="57"/>
      <c r="Y95" s="28"/>
      <c r="Z95" s="56"/>
      <c r="AA95" s="140"/>
      <c r="AB95" s="139"/>
      <c r="AC95" s="138"/>
      <c r="AD95" s="172"/>
    </row>
    <row r="96" spans="1:30" s="1" customFormat="1" hidden="1">
      <c r="A96" s="59"/>
      <c r="B96" s="58"/>
      <c r="C96" s="32" t="str">
        <f>IF(Q84="","",Q84)</f>
        <v/>
      </c>
      <c r="D96" s="8" t="str">
        <f>IF(C96="","","-")</f>
        <v/>
      </c>
      <c r="E96" s="31" t="str">
        <f>IF(C96="","",O84)</f>
        <v/>
      </c>
      <c r="F96" s="8" t="str">
        <f>IF(C96="","",IF(C96&gt;E96,1,0))</f>
        <v/>
      </c>
      <c r="G96" s="32" t="str">
        <f>IF(Q88="","",Q88)</f>
        <v/>
      </c>
      <c r="H96" s="8" t="str">
        <f>IF(G96="","","-")</f>
        <v/>
      </c>
      <c r="I96" s="31" t="str">
        <f>IF(G96="","",O88)</f>
        <v/>
      </c>
      <c r="J96" s="8" t="str">
        <f>IF(G96="","",IF(G96&gt;I96,1,0))</f>
        <v/>
      </c>
      <c r="K96" s="32" t="str">
        <f>IF(Q92="","",Q92)</f>
        <v/>
      </c>
      <c r="L96" s="8" t="str">
        <f>IF(K96="","","-")</f>
        <v/>
      </c>
      <c r="M96" s="31" t="str">
        <f>IF(K96="","",O92)</f>
        <v/>
      </c>
      <c r="N96" s="8" t="str">
        <f>IF(K96="","",IF(K96&gt;M96,1,0))</f>
        <v/>
      </c>
      <c r="O96" s="35"/>
      <c r="P96" s="34"/>
      <c r="Q96" s="34"/>
      <c r="R96" s="33"/>
      <c r="S96" s="30" t="s">
        <v>3</v>
      </c>
      <c r="T96" s="30">
        <f>COUNTIF(F95:F97,1)+COUNTIF(J95:J97,1)+COUNTIF(N95:N97,1)+COUNTIF(R95:R97,1)</f>
        <v>0</v>
      </c>
      <c r="U96" s="7" t="s">
        <v>0</v>
      </c>
      <c r="V96" s="7">
        <f>COUNTIF(F95:F97,0)+COUNTIF(J95:J97,0)+COUNTIF(N95:N97,0)+COUNTIF(R95:R97,0)</f>
        <v>0</v>
      </c>
      <c r="W96" s="30"/>
      <c r="X96" s="57"/>
      <c r="Y96" s="28"/>
      <c r="Z96" s="56"/>
      <c r="AA96" s="140"/>
      <c r="AB96" s="139"/>
      <c r="AC96" s="138"/>
    </row>
    <row r="97" spans="1:30" s="1" customFormat="1" ht="14.25" hidden="1" thickBot="1">
      <c r="A97" s="111"/>
      <c r="B97" s="110"/>
      <c r="C97" s="18" t="str">
        <f>IF(Q85="","",Q85)</f>
        <v/>
      </c>
      <c r="D97" s="16" t="str">
        <f>IF(C97="","","-")</f>
        <v/>
      </c>
      <c r="E97" s="17" t="str">
        <f>IF(C97="","",O85)</f>
        <v/>
      </c>
      <c r="F97" s="16" t="str">
        <f>IF(C97="","",IF(C97&gt;E97,1,0))</f>
        <v/>
      </c>
      <c r="G97" s="18" t="str">
        <f>IF(Q89="","",Q89)</f>
        <v/>
      </c>
      <c r="H97" s="16" t="str">
        <f>IF(G97="","","-")</f>
        <v/>
      </c>
      <c r="I97" s="17" t="str">
        <f>IF(G97="","",O89)</f>
        <v/>
      </c>
      <c r="J97" s="16" t="str">
        <f>IF(G97="","",IF(G97&gt;I97,1,0))</f>
        <v/>
      </c>
      <c r="K97" s="18" t="str">
        <f>IF(Q93="","",Q93)</f>
        <v/>
      </c>
      <c r="L97" s="16" t="str">
        <f>IF(K97="","","-")</f>
        <v/>
      </c>
      <c r="M97" s="17" t="str">
        <f>IF(K97="","",O93)</f>
        <v/>
      </c>
      <c r="N97" s="16" t="str">
        <f>IF(K97="","",IF(K97&gt;M97,1,0))</f>
        <v/>
      </c>
      <c r="O97" s="21"/>
      <c r="P97" s="20"/>
      <c r="Q97" s="20"/>
      <c r="R97" s="19"/>
      <c r="S97" s="14" t="s">
        <v>1</v>
      </c>
      <c r="T97" s="14">
        <f>SUM(C95:C97)+SUM(G95:G97)+SUM(K95:K97)+SUM(O95:O97)</f>
        <v>0</v>
      </c>
      <c r="U97" s="15" t="s">
        <v>0</v>
      </c>
      <c r="V97" s="15">
        <f>SUM(E95:E97)+SUM(I95:I97)+SUM(M95:M97)+SUM(Q95:Q97)</f>
        <v>0</v>
      </c>
      <c r="W97" s="14" t="str">
        <f>IF(T95="","",T97-V97)</f>
        <v/>
      </c>
      <c r="X97" s="114"/>
      <c r="Y97" s="12"/>
      <c r="Z97" s="65"/>
      <c r="AA97" s="132"/>
      <c r="AB97" s="131"/>
      <c r="AC97" s="130"/>
    </row>
    <row r="98" spans="1:30" s="1" customFormat="1" ht="14.25" thickBot="1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X98" s="115"/>
    </row>
    <row r="99" spans="1:30" s="1" customFormat="1">
      <c r="A99" s="104" t="s">
        <v>118</v>
      </c>
      <c r="B99" s="97"/>
      <c r="C99" s="102" t="str">
        <f>A102</f>
        <v>樋口　結羽</v>
      </c>
      <c r="D99" s="101"/>
      <c r="E99" s="101"/>
      <c r="F99" s="103"/>
      <c r="G99" s="102" t="str">
        <f>A106</f>
        <v>村上　陽奈子</v>
      </c>
      <c r="H99" s="101"/>
      <c r="I99" s="101"/>
      <c r="J99" s="100"/>
      <c r="K99" s="102" t="str">
        <f>A110</f>
        <v>川本　真愛</v>
      </c>
      <c r="L99" s="101"/>
      <c r="M99" s="101"/>
      <c r="N99" s="100"/>
      <c r="O99" s="102" t="str">
        <f>IF(A114="","",A114)</f>
        <v/>
      </c>
      <c r="P99" s="101"/>
      <c r="Q99" s="101"/>
      <c r="R99" s="100"/>
      <c r="S99" s="99" t="s">
        <v>16</v>
      </c>
      <c r="T99" s="98"/>
      <c r="U99" s="98"/>
      <c r="V99" s="98"/>
      <c r="W99" s="97"/>
      <c r="X99" s="96" t="s">
        <v>15</v>
      </c>
      <c r="Y99" s="95" t="s">
        <v>14</v>
      </c>
      <c r="Z99" s="64" t="s">
        <v>14</v>
      </c>
      <c r="AA99" s="167" t="s">
        <v>91</v>
      </c>
      <c r="AB99" s="166" t="s">
        <v>90</v>
      </c>
      <c r="AC99" s="95" t="s">
        <v>89</v>
      </c>
    </row>
    <row r="100" spans="1:30" s="1" customFormat="1">
      <c r="A100" s="83"/>
      <c r="B100" s="90"/>
      <c r="C100" s="93" t="str">
        <f>A103</f>
        <v>（北島Ｂａｍｂｉ）</v>
      </c>
      <c r="D100" s="92"/>
      <c r="E100" s="92"/>
      <c r="F100" s="94"/>
      <c r="G100" s="93" t="str">
        <f>A107</f>
        <v>（東雲ＢＳＳ）</v>
      </c>
      <c r="H100" s="92"/>
      <c r="I100" s="92"/>
      <c r="J100" s="76"/>
      <c r="K100" s="93" t="str">
        <f>A111</f>
        <v>（東雲ＢＳＳ）</v>
      </c>
      <c r="L100" s="92"/>
      <c r="M100" s="92"/>
      <c r="N100" s="76"/>
      <c r="O100" s="63" t="str">
        <f>IF(A115="","",A115)</f>
        <v/>
      </c>
      <c r="P100" s="62"/>
      <c r="Q100" s="62"/>
      <c r="R100" s="76"/>
      <c r="S100" s="91"/>
      <c r="T100" s="82"/>
      <c r="U100" s="82"/>
      <c r="V100" s="82"/>
      <c r="W100" s="90"/>
      <c r="X100" s="89"/>
      <c r="Y100" s="66"/>
      <c r="Z100" s="82"/>
      <c r="AA100" s="162"/>
      <c r="AB100" s="161"/>
      <c r="AC100" s="66"/>
    </row>
    <row r="101" spans="1:30" s="1" customFormat="1">
      <c r="A101" s="51"/>
      <c r="B101" s="64"/>
      <c r="C101" s="49"/>
      <c r="D101" s="48"/>
      <c r="E101" s="48"/>
      <c r="F101" s="47"/>
      <c r="G101" s="46" t="str">
        <f>IF(SUM(J102:J104)&gt;=2,"○","×")</f>
        <v>○</v>
      </c>
      <c r="H101" s="45"/>
      <c r="I101" s="44"/>
      <c r="J101" s="43"/>
      <c r="K101" s="46" t="str">
        <f>IF(SUM(N102:N104)&gt;=2,"○","×")</f>
        <v>×</v>
      </c>
      <c r="L101" s="45"/>
      <c r="M101" s="44"/>
      <c r="N101" s="43"/>
      <c r="O101" s="46" t="str">
        <f>IF(R102="","",IF(SUM(R102:R104)&gt;=2,"○","×"))</f>
        <v/>
      </c>
      <c r="P101" s="45"/>
      <c r="Q101" s="44"/>
      <c r="R101" s="43"/>
      <c r="S101" s="87"/>
      <c r="T101" s="87"/>
      <c r="U101" s="88"/>
      <c r="V101" s="88"/>
      <c r="W101" s="87"/>
      <c r="X101" s="42" t="s">
        <v>10</v>
      </c>
      <c r="Y101" s="41">
        <v>2</v>
      </c>
      <c r="Z101" s="60">
        <f>RANK(W104,W101:W116,0)</f>
        <v>2</v>
      </c>
      <c r="AA101" s="148">
        <f>T102</f>
        <v>1</v>
      </c>
      <c r="AB101" s="147">
        <f>T103</f>
        <v>2</v>
      </c>
      <c r="AC101" s="146">
        <f>V104</f>
        <v>106</v>
      </c>
    </row>
    <row r="102" spans="1:30" s="1" customFormat="1">
      <c r="A102" s="59" t="s">
        <v>147</v>
      </c>
      <c r="B102" s="58"/>
      <c r="C102" s="35"/>
      <c r="D102" s="34"/>
      <c r="E102" s="34"/>
      <c r="F102" s="33"/>
      <c r="G102" s="37">
        <v>22</v>
      </c>
      <c r="H102" s="9" t="str">
        <f>IF(G102="","","-")</f>
        <v>-</v>
      </c>
      <c r="I102" s="36">
        <v>24</v>
      </c>
      <c r="J102" s="9">
        <f>IF(G102="","",IF(G102&gt;I102,1,0))</f>
        <v>0</v>
      </c>
      <c r="K102" s="37">
        <v>18</v>
      </c>
      <c r="L102" s="9" t="str">
        <f>IF(K102="","","-")</f>
        <v>-</v>
      </c>
      <c r="M102" s="36">
        <v>21</v>
      </c>
      <c r="N102" s="9">
        <f>IF(K102="","",IF(K102&gt;M102,1,0))</f>
        <v>0</v>
      </c>
      <c r="O102" s="32"/>
      <c r="P102" s="86" t="str">
        <f>IF(O102="","","-")</f>
        <v/>
      </c>
      <c r="Q102" s="31"/>
      <c r="R102" s="8" t="str">
        <f>IF(O102="","",IF(O102&gt;Q102,1,0))</f>
        <v/>
      </c>
      <c r="S102" s="85" t="s">
        <v>8</v>
      </c>
      <c r="T102" s="85">
        <f>COUNTIF(C101:R101,"○")</f>
        <v>1</v>
      </c>
      <c r="U102" s="84" t="s">
        <v>0</v>
      </c>
      <c r="V102" s="7">
        <f>COUNTIF(C101:R101,"×")</f>
        <v>1</v>
      </c>
      <c r="W102" s="30"/>
      <c r="X102" s="57"/>
      <c r="Y102" s="28"/>
      <c r="Z102" s="56"/>
      <c r="AA102" s="140"/>
      <c r="AB102" s="139"/>
      <c r="AC102" s="138"/>
    </row>
    <row r="103" spans="1:30" s="1" customFormat="1">
      <c r="A103" s="59" t="s">
        <v>32</v>
      </c>
      <c r="B103" s="58"/>
      <c r="C103" s="35"/>
      <c r="D103" s="34"/>
      <c r="E103" s="34"/>
      <c r="F103" s="33"/>
      <c r="G103" s="37">
        <v>21</v>
      </c>
      <c r="H103" s="9" t="str">
        <f>IF(G103="","","-")</f>
        <v>-</v>
      </c>
      <c r="I103" s="36">
        <v>19</v>
      </c>
      <c r="J103" s="9">
        <f>IF(G103="","",IF(G103&gt;I103,1,0))</f>
        <v>1</v>
      </c>
      <c r="K103" s="37">
        <v>19</v>
      </c>
      <c r="L103" s="9" t="str">
        <f>IF(K103="","","-")</f>
        <v>-</v>
      </c>
      <c r="M103" s="36">
        <v>21</v>
      </c>
      <c r="N103" s="9">
        <f>IF(K103="","",IF(K103&gt;M103,1,0))</f>
        <v>0</v>
      </c>
      <c r="O103" s="32"/>
      <c r="P103" s="86" t="str">
        <f>IF(O103="","","-")</f>
        <v/>
      </c>
      <c r="Q103" s="31"/>
      <c r="R103" s="8" t="str">
        <f>IF(O103="","",IF(O103&gt;Q103,1,0))</f>
        <v/>
      </c>
      <c r="S103" s="85" t="s">
        <v>3</v>
      </c>
      <c r="T103" s="85">
        <f>COUNTIF(F102:F104,1)+COUNTIF(J102:J104,1)+COUNTIF(N102:N104,1)+COUNTIF(R102:R104,1)</f>
        <v>2</v>
      </c>
      <c r="U103" s="84" t="s">
        <v>0</v>
      </c>
      <c r="V103" s="7">
        <f>COUNTIF(F102:F104,0)+COUNTIF(J102:J104,0)+COUNTIF(N102:N104,0)+COUNTIF(R102:R104,0)</f>
        <v>3</v>
      </c>
      <c r="W103" s="30"/>
      <c r="X103" s="57"/>
      <c r="Y103" s="28"/>
      <c r="Z103" s="56"/>
      <c r="AA103" s="140"/>
      <c r="AB103" s="139"/>
      <c r="AC103" s="138"/>
    </row>
    <row r="104" spans="1:30" s="1" customFormat="1">
      <c r="A104" s="83"/>
      <c r="B104" s="82"/>
      <c r="C104" s="81"/>
      <c r="D104" s="80"/>
      <c r="E104" s="80"/>
      <c r="F104" s="79"/>
      <c r="G104" s="78">
        <v>23</v>
      </c>
      <c r="H104" s="76" t="str">
        <f>IF(G104="","","-")</f>
        <v>-</v>
      </c>
      <c r="I104" s="77">
        <v>21</v>
      </c>
      <c r="J104" s="76">
        <f>IF(G104="","",IF(G104&gt;I104,1,0))</f>
        <v>1</v>
      </c>
      <c r="K104" s="78"/>
      <c r="L104" s="76" t="str">
        <f>IF(K104="","","-")</f>
        <v/>
      </c>
      <c r="M104" s="77"/>
      <c r="N104" s="76" t="str">
        <f>IF(K104="","",IF(K104&gt;M104,1,0))</f>
        <v/>
      </c>
      <c r="O104" s="75"/>
      <c r="P104" s="74" t="str">
        <f>IF(O104="","","-")</f>
        <v/>
      </c>
      <c r="Q104" s="73"/>
      <c r="R104" s="72" t="str">
        <f>IF(O104="","",IF(O104&gt;Q104,1,0))</f>
        <v/>
      </c>
      <c r="S104" s="71" t="s">
        <v>1</v>
      </c>
      <c r="T104" s="71">
        <f>SUM(C102:C104)+SUM(G102:G104)+SUM(K102:K104)+SUM(O102:O104)</f>
        <v>103</v>
      </c>
      <c r="U104" s="70" t="s">
        <v>0</v>
      </c>
      <c r="V104" s="69">
        <f>SUM(E102:E104)+SUM(I102:I104)+SUM(M102:M104)+SUM(Q102:Q104)</f>
        <v>106</v>
      </c>
      <c r="W104" s="68">
        <f>T104-V104</f>
        <v>-3</v>
      </c>
      <c r="X104" s="67"/>
      <c r="Y104" s="66"/>
      <c r="Z104" s="65"/>
      <c r="AA104" s="155"/>
      <c r="AB104" s="154"/>
      <c r="AC104" s="153"/>
    </row>
    <row r="105" spans="1:30" s="1" customFormat="1">
      <c r="A105" s="51"/>
      <c r="B105" s="64"/>
      <c r="C105" s="63" t="str">
        <f>IF(G101="○","×","○")</f>
        <v>×</v>
      </c>
      <c r="D105" s="62"/>
      <c r="E105" s="61"/>
      <c r="F105" s="9"/>
      <c r="G105" s="35"/>
      <c r="H105" s="34"/>
      <c r="I105" s="34"/>
      <c r="J105" s="33"/>
      <c r="K105" s="63" t="str">
        <f>IF(SUM(N106:N108)&gt;=2,"○","×")</f>
        <v>×</v>
      </c>
      <c r="L105" s="62"/>
      <c r="M105" s="61"/>
      <c r="N105" s="9"/>
      <c r="O105" s="63" t="str">
        <f>IF(R106="","",IF(SUM(R106:R108)&gt;=2,"○","×"))</f>
        <v/>
      </c>
      <c r="P105" s="62"/>
      <c r="Q105" s="61"/>
      <c r="R105" s="9"/>
      <c r="S105" s="30"/>
      <c r="T105" s="30"/>
      <c r="U105" s="7"/>
      <c r="V105" s="7"/>
      <c r="W105" s="30"/>
      <c r="X105" s="42" t="s">
        <v>5</v>
      </c>
      <c r="Y105" s="41">
        <v>3</v>
      </c>
      <c r="Z105" s="60">
        <f>RANK(W108,W104:W116,0)</f>
        <v>3</v>
      </c>
      <c r="AA105" s="140">
        <f>T106</f>
        <v>0</v>
      </c>
      <c r="AB105" s="147">
        <f>T107</f>
        <v>2</v>
      </c>
      <c r="AC105" s="146">
        <f>V108</f>
        <v>125</v>
      </c>
    </row>
    <row r="106" spans="1:30" s="1" customFormat="1">
      <c r="A106" s="59" t="s">
        <v>146</v>
      </c>
      <c r="B106" s="58"/>
      <c r="C106" s="37">
        <f>I102</f>
        <v>24</v>
      </c>
      <c r="D106" s="9" t="str">
        <f>IF(C106="","","-")</f>
        <v>-</v>
      </c>
      <c r="E106" s="36">
        <f>G102</f>
        <v>22</v>
      </c>
      <c r="F106" s="9">
        <f>IF(C106="","",IF(C106&gt;E106,1,0))</f>
        <v>1</v>
      </c>
      <c r="G106" s="35"/>
      <c r="H106" s="34"/>
      <c r="I106" s="34"/>
      <c r="J106" s="33"/>
      <c r="K106" s="37">
        <v>21</v>
      </c>
      <c r="L106" s="9" t="str">
        <f>IF(K106="","","-")</f>
        <v>-</v>
      </c>
      <c r="M106" s="36">
        <v>17</v>
      </c>
      <c r="N106" s="9">
        <f>IF(K106="","",IF(K106&gt;M106,1,0))</f>
        <v>1</v>
      </c>
      <c r="O106" s="32"/>
      <c r="P106" s="8" t="str">
        <f>IF(O106="","","-")</f>
        <v/>
      </c>
      <c r="Q106" s="31"/>
      <c r="R106" s="8" t="str">
        <f>IF(O106="","",IF(O106&gt;Q106,1,0))</f>
        <v/>
      </c>
      <c r="S106" s="30" t="s">
        <v>8</v>
      </c>
      <c r="T106" s="30">
        <f>COUNTIF(C105:R105,"○")</f>
        <v>0</v>
      </c>
      <c r="U106" s="7" t="s">
        <v>0</v>
      </c>
      <c r="V106" s="7">
        <f>COUNTIF(C105:R105,"×")</f>
        <v>2</v>
      </c>
      <c r="W106" s="30"/>
      <c r="X106" s="57"/>
      <c r="Y106" s="28"/>
      <c r="Z106" s="56"/>
      <c r="AA106" s="140"/>
      <c r="AB106" s="139"/>
      <c r="AC106" s="138"/>
    </row>
    <row r="107" spans="1:30" s="1" customFormat="1">
      <c r="A107" s="59" t="s">
        <v>11</v>
      </c>
      <c r="B107" s="58"/>
      <c r="C107" s="37">
        <f>I103</f>
        <v>19</v>
      </c>
      <c r="D107" s="9" t="str">
        <f>IF(C107="","","-")</f>
        <v>-</v>
      </c>
      <c r="E107" s="36">
        <f>G103</f>
        <v>21</v>
      </c>
      <c r="F107" s="9">
        <f>IF(C107="","",IF(C107&gt;E107,1,0))</f>
        <v>0</v>
      </c>
      <c r="G107" s="35"/>
      <c r="H107" s="34"/>
      <c r="I107" s="34"/>
      <c r="J107" s="33"/>
      <c r="K107" s="37">
        <v>16</v>
      </c>
      <c r="L107" s="9" t="str">
        <f>IF(K107="","","-")</f>
        <v>-</v>
      </c>
      <c r="M107" s="36">
        <v>21</v>
      </c>
      <c r="N107" s="9">
        <f>IF(K107="","",IF(K107&gt;M107,1,0))</f>
        <v>0</v>
      </c>
      <c r="O107" s="32"/>
      <c r="P107" s="8" t="str">
        <f>IF(O107="","","-")</f>
        <v/>
      </c>
      <c r="Q107" s="31"/>
      <c r="R107" s="8" t="str">
        <f>IF(O107="","",IF(O107&gt;Q107,1,0))</f>
        <v/>
      </c>
      <c r="S107" s="30" t="s">
        <v>3</v>
      </c>
      <c r="T107" s="30">
        <f>COUNTIF(F106:F108,1)+COUNTIF(J106:J108,1)+COUNTIF(N106:N108,1)+COUNTIF(R106:R108,1)</f>
        <v>2</v>
      </c>
      <c r="U107" s="7" t="s">
        <v>0</v>
      </c>
      <c r="V107" s="7">
        <f>COUNTIF(F106:F108,0)+COUNTIF(J106:J108,0)+COUNTIF(N106:N108,0)+COUNTIF(R106:R108,0)</f>
        <v>4</v>
      </c>
      <c r="W107" s="30"/>
      <c r="X107" s="57"/>
      <c r="Y107" s="28"/>
      <c r="Z107" s="56"/>
      <c r="AA107" s="140"/>
      <c r="AB107" s="139"/>
      <c r="AC107" s="138"/>
    </row>
    <row r="108" spans="1:30" s="1" customFormat="1">
      <c r="A108" s="83"/>
      <c r="B108" s="82"/>
      <c r="C108" s="78">
        <f>IF(I104="","",I104)</f>
        <v>21</v>
      </c>
      <c r="D108" s="76" t="str">
        <f>IF(C108="","","-")</f>
        <v>-</v>
      </c>
      <c r="E108" s="77">
        <f>IF(G104="","",G104)</f>
        <v>23</v>
      </c>
      <c r="F108" s="9">
        <f>IF(C108="","",IF(C108&gt;E108,1,0))</f>
        <v>0</v>
      </c>
      <c r="G108" s="81"/>
      <c r="H108" s="80"/>
      <c r="I108" s="80"/>
      <c r="J108" s="79"/>
      <c r="K108" s="78">
        <v>18</v>
      </c>
      <c r="L108" s="9" t="str">
        <f>IF(K108="","","-")</f>
        <v>-</v>
      </c>
      <c r="M108" s="77">
        <v>21</v>
      </c>
      <c r="N108" s="9">
        <f>IF(K108="","",IF(K108&gt;M108,1,0))</f>
        <v>0</v>
      </c>
      <c r="O108" s="75"/>
      <c r="P108" s="72" t="str">
        <f>IF(O108="","","-")</f>
        <v/>
      </c>
      <c r="Q108" s="73"/>
      <c r="R108" s="8" t="str">
        <f>IF(O108="","",IF(O108&gt;Q108,1,0))</f>
        <v/>
      </c>
      <c r="S108" s="68" t="s">
        <v>1</v>
      </c>
      <c r="T108" s="68">
        <f>SUM(C106:C108)+SUM(G106:G108)+SUM(K106:K108)+SUM(O106:O108)</f>
        <v>119</v>
      </c>
      <c r="U108" s="69" t="s">
        <v>0</v>
      </c>
      <c r="V108" s="69">
        <f>SUM(E106:E108)+SUM(I106:I108)+SUM(M106:M108)+SUM(Q106:Q108)</f>
        <v>125</v>
      </c>
      <c r="W108" s="68">
        <f>T108-V108</f>
        <v>-6</v>
      </c>
      <c r="X108" s="67"/>
      <c r="Y108" s="66"/>
      <c r="Z108" s="65"/>
      <c r="AA108" s="155"/>
      <c r="AB108" s="154"/>
      <c r="AC108" s="153"/>
    </row>
    <row r="109" spans="1:30" s="1" customFormat="1">
      <c r="A109" s="51"/>
      <c r="B109" s="64"/>
      <c r="C109" s="46" t="str">
        <f>IF(A110="","",IF(K101="○","×","○"))</f>
        <v>○</v>
      </c>
      <c r="D109" s="45"/>
      <c r="E109" s="44"/>
      <c r="F109" s="43"/>
      <c r="G109" s="46" t="str">
        <f>IF(A110="","",IF(K105="○","×","○"))</f>
        <v>○</v>
      </c>
      <c r="H109" s="45"/>
      <c r="I109" s="44"/>
      <c r="J109" s="43"/>
      <c r="K109" s="49"/>
      <c r="L109" s="48"/>
      <c r="M109" s="48"/>
      <c r="N109" s="47"/>
      <c r="O109" s="46" t="str">
        <f>IF(R110="","",IF(SUM(R110:R112)&gt;=2,"○","×"))</f>
        <v/>
      </c>
      <c r="P109" s="45"/>
      <c r="Q109" s="44"/>
      <c r="R109" s="43"/>
      <c r="S109" s="30"/>
      <c r="T109" s="30"/>
      <c r="U109" s="7"/>
      <c r="V109" s="7"/>
      <c r="W109" s="30"/>
      <c r="X109" s="42" t="s">
        <v>13</v>
      </c>
      <c r="Y109" s="41">
        <v>1</v>
      </c>
      <c r="Z109" s="60">
        <f>IF(C109="","",RANK(W112,W104:W116,0))</f>
        <v>1</v>
      </c>
      <c r="AA109" s="148">
        <f>T110</f>
        <v>2</v>
      </c>
      <c r="AB109" s="147">
        <f>T111</f>
        <v>4</v>
      </c>
      <c r="AC109" s="146">
        <f>V112</f>
        <v>92</v>
      </c>
    </row>
    <row r="110" spans="1:30" s="1" customFormat="1">
      <c r="A110" s="59" t="s">
        <v>145</v>
      </c>
      <c r="B110" s="58"/>
      <c r="C110" s="37">
        <f>IF(A110="","",M102)</f>
        <v>21</v>
      </c>
      <c r="D110" s="9" t="str">
        <f>IF(C110="","","-")</f>
        <v>-</v>
      </c>
      <c r="E110" s="36">
        <f>IF(C110="","",K102)</f>
        <v>18</v>
      </c>
      <c r="F110" s="9">
        <f>IF(C110="","",IF(C110&gt;E110,1,0))</f>
        <v>1</v>
      </c>
      <c r="G110" s="37">
        <f>IF(A110="","",M106)</f>
        <v>17</v>
      </c>
      <c r="H110" s="9" t="str">
        <f>IF(G110="","","-")</f>
        <v>-</v>
      </c>
      <c r="I110" s="36">
        <f>IF(A110="","",K106)</f>
        <v>21</v>
      </c>
      <c r="J110" s="9">
        <f>IF(G110="","",IF(G110&gt;I110,1,0))</f>
        <v>0</v>
      </c>
      <c r="K110" s="35"/>
      <c r="L110" s="34"/>
      <c r="M110" s="34"/>
      <c r="N110" s="33"/>
      <c r="O110" s="32"/>
      <c r="P110" s="8" t="str">
        <f>IF(O110="","","-")</f>
        <v/>
      </c>
      <c r="Q110" s="31"/>
      <c r="R110" s="8" t="str">
        <f>IF(O110="","",IF(O110&gt;Q110,1,0))</f>
        <v/>
      </c>
      <c r="S110" s="30" t="s">
        <v>8</v>
      </c>
      <c r="T110" s="30">
        <f>IF(A110="","",COUNTIF(C109:R109,"○"))</f>
        <v>2</v>
      </c>
      <c r="U110" s="7" t="s">
        <v>0</v>
      </c>
      <c r="V110" s="7">
        <f>COUNTIF(C109:R109,"×")</f>
        <v>0</v>
      </c>
      <c r="W110" s="30"/>
      <c r="X110" s="57"/>
      <c r="Y110" s="28"/>
      <c r="Z110" s="56"/>
      <c r="AA110" s="140"/>
      <c r="AB110" s="139"/>
      <c r="AC110" s="138"/>
      <c r="AD110" s="172"/>
    </row>
    <row r="111" spans="1:30" s="1" customFormat="1">
      <c r="A111" s="59" t="s">
        <v>11</v>
      </c>
      <c r="B111" s="58"/>
      <c r="C111" s="37">
        <f>IF(A110="","",M103)</f>
        <v>21</v>
      </c>
      <c r="D111" s="9" t="str">
        <f>IF(C111="","","-")</f>
        <v>-</v>
      </c>
      <c r="E111" s="36">
        <f>IF(C111="","",K103)</f>
        <v>19</v>
      </c>
      <c r="F111" s="9">
        <f>IF(C111="","",IF(C111&gt;E111,1,0))</f>
        <v>1</v>
      </c>
      <c r="G111" s="37">
        <f>IF(A110="","",M107)</f>
        <v>21</v>
      </c>
      <c r="H111" s="9" t="str">
        <f>IF(G111="","","-")</f>
        <v>-</v>
      </c>
      <c r="I111" s="36">
        <f>IF(A110="","",K107)</f>
        <v>16</v>
      </c>
      <c r="J111" s="9">
        <f>IF(G111="","",IF(G111&gt;I111,1,0))</f>
        <v>1</v>
      </c>
      <c r="K111" s="35"/>
      <c r="L111" s="34"/>
      <c r="M111" s="34"/>
      <c r="N111" s="33"/>
      <c r="O111" s="32"/>
      <c r="P111" s="8" t="str">
        <f>IF(O111="","","-")</f>
        <v/>
      </c>
      <c r="Q111" s="31"/>
      <c r="R111" s="8" t="str">
        <f>IF(O111="","",IF(O111&gt;Q111,1,0))</f>
        <v/>
      </c>
      <c r="S111" s="30" t="s">
        <v>3</v>
      </c>
      <c r="T111" s="30">
        <f>COUNTIF(F110:F112,1)+COUNTIF(J110:J112,1)+COUNTIF(N110:N112,1)+COUNTIF(R110:R112,1)</f>
        <v>4</v>
      </c>
      <c r="U111" s="7" t="s">
        <v>0</v>
      </c>
      <c r="V111" s="7">
        <f>COUNTIF(F110:F112,0)+COUNTIF(J110:J112,0)+COUNTIF(N110:N112,0)+COUNTIF(R110:R112,0)</f>
        <v>1</v>
      </c>
      <c r="W111" s="30"/>
      <c r="X111" s="57"/>
      <c r="Y111" s="28"/>
      <c r="Z111" s="56"/>
      <c r="AA111" s="140"/>
      <c r="AB111" s="139"/>
      <c r="AC111" s="138"/>
    </row>
    <row r="112" spans="1:30" s="1" customFormat="1" ht="14.25" thickBot="1">
      <c r="A112" s="111"/>
      <c r="B112" s="110"/>
      <c r="C112" s="24" t="str">
        <f>IF(M104="","",M104)</f>
        <v/>
      </c>
      <c r="D112" s="22" t="str">
        <f>IF(C112="","","-")</f>
        <v/>
      </c>
      <c r="E112" s="23" t="str">
        <f>IF(K104="","",K104)</f>
        <v/>
      </c>
      <c r="F112" s="22" t="str">
        <f>IF(C112="","",IF(C112&gt;E112,1,0))</f>
        <v/>
      </c>
      <c r="G112" s="24">
        <f>IF(M108="","",M108)</f>
        <v>21</v>
      </c>
      <c r="H112" s="22" t="str">
        <f>IF(G112="","","-")</f>
        <v>-</v>
      </c>
      <c r="I112" s="23">
        <f>IF(K108="","",K108)</f>
        <v>18</v>
      </c>
      <c r="J112" s="22">
        <f>IF(G112="","",IF(G112&gt;I112,1,0))</f>
        <v>1</v>
      </c>
      <c r="K112" s="21"/>
      <c r="L112" s="20"/>
      <c r="M112" s="20"/>
      <c r="N112" s="19"/>
      <c r="O112" s="18"/>
      <c r="P112" s="16" t="str">
        <f>IF(O112="","","-")</f>
        <v/>
      </c>
      <c r="Q112" s="17"/>
      <c r="R112" s="16" t="str">
        <f>IF(O112="","",IF(O112&gt;Q112,1,0))</f>
        <v/>
      </c>
      <c r="S112" s="14" t="s">
        <v>1</v>
      </c>
      <c r="T112" s="14">
        <f>SUM(C110:C112)+SUM(G110:G112)+SUM(K110:K112)+SUM(O110:O112)</f>
        <v>101</v>
      </c>
      <c r="U112" s="15" t="s">
        <v>0</v>
      </c>
      <c r="V112" s="15">
        <f>SUM(E110:E112)+SUM(I110:I112)+SUM(M110:M112)+SUM(Q110:Q112)</f>
        <v>92</v>
      </c>
      <c r="W112" s="14">
        <f>IF(T110="","",T112-V112)</f>
        <v>9</v>
      </c>
      <c r="X112" s="114"/>
      <c r="Y112" s="12"/>
      <c r="Z112" s="65"/>
      <c r="AA112" s="155"/>
      <c r="AB112" s="154"/>
      <c r="AC112" s="153"/>
    </row>
    <row r="113" spans="1:30" s="1" customFormat="1" hidden="1">
      <c r="A113" s="39"/>
      <c r="B113" s="112"/>
      <c r="C113" s="63" t="str">
        <f>IF(R102="","",IF(O101="○","×","○"))</f>
        <v/>
      </c>
      <c r="D113" s="62"/>
      <c r="E113" s="61"/>
      <c r="F113" s="9"/>
      <c r="G113" s="63" t="str">
        <f>IF(R106="","",IF(O105="○","×","○"))</f>
        <v/>
      </c>
      <c r="H113" s="62"/>
      <c r="I113" s="61"/>
      <c r="J113" s="9"/>
      <c r="K113" s="63" t="str">
        <f>IF(R110="","",IF(O109="○","×","○"))</f>
        <v/>
      </c>
      <c r="L113" s="62"/>
      <c r="M113" s="61"/>
      <c r="N113" s="9"/>
      <c r="O113" s="35"/>
      <c r="P113" s="34"/>
      <c r="Q113" s="34"/>
      <c r="R113" s="33"/>
      <c r="S113" s="30"/>
      <c r="T113" s="30"/>
      <c r="U113" s="7"/>
      <c r="V113" s="7"/>
      <c r="W113" s="30"/>
      <c r="X113" s="29"/>
      <c r="Y113" s="28"/>
      <c r="Z113" s="60" t="str">
        <f>IF(C113="","",RANK(W116,W104:W116,0))</f>
        <v/>
      </c>
      <c r="AA113" s="148" t="str">
        <f>T114</f>
        <v/>
      </c>
      <c r="AB113" s="147" t="str">
        <f>IF(T114="","",T115)</f>
        <v/>
      </c>
      <c r="AC113" s="146" t="str">
        <f>IF(T114="","",V116)</f>
        <v/>
      </c>
    </row>
    <row r="114" spans="1:30" s="1" customFormat="1" hidden="1">
      <c r="A114" s="59"/>
      <c r="B114" s="58"/>
      <c r="C114" s="32" t="str">
        <f>IF(Q102="","",Q102)</f>
        <v/>
      </c>
      <c r="D114" s="8" t="str">
        <f>IF(C114="","","-")</f>
        <v/>
      </c>
      <c r="E114" s="31" t="str">
        <f>IF(C114="","",O102)</f>
        <v/>
      </c>
      <c r="F114" s="8" t="str">
        <f>IF(C114="","",IF(C114&gt;E114,1,0))</f>
        <v/>
      </c>
      <c r="G114" s="32" t="str">
        <f>IF(Q106="","",Q106)</f>
        <v/>
      </c>
      <c r="H114" s="8" t="str">
        <f>IF(G114="","","-")</f>
        <v/>
      </c>
      <c r="I114" s="31" t="str">
        <f>IF(G114="","",O106)</f>
        <v/>
      </c>
      <c r="J114" s="8" t="str">
        <f>IF(G114="","",IF(G114&gt;I114,1,0))</f>
        <v/>
      </c>
      <c r="K114" s="32" t="str">
        <f>IF(Q110="","",Q110)</f>
        <v/>
      </c>
      <c r="L114" s="8" t="str">
        <f>IF(K114="","","-")</f>
        <v/>
      </c>
      <c r="M114" s="31" t="str">
        <f>IF(K114="","",O110)</f>
        <v/>
      </c>
      <c r="N114" s="8" t="str">
        <f>IF(K114="","",IF(K114&gt;M114,1,0))</f>
        <v/>
      </c>
      <c r="O114" s="35"/>
      <c r="P114" s="34"/>
      <c r="Q114" s="34"/>
      <c r="R114" s="33"/>
      <c r="S114" s="30" t="s">
        <v>8</v>
      </c>
      <c r="T114" s="30" t="str">
        <f>IF(C113="","",COUNTIF(C113:R113,"○"))</f>
        <v/>
      </c>
      <c r="U114" s="7" t="s">
        <v>0</v>
      </c>
      <c r="V114" s="7" t="str">
        <f>IF(T114="","",COUNTIF(C113:R113,"×"))</f>
        <v/>
      </c>
      <c r="W114" s="30"/>
      <c r="X114" s="57"/>
      <c r="Y114" s="28"/>
      <c r="Z114" s="56"/>
      <c r="AA114" s="140"/>
      <c r="AB114" s="139"/>
      <c r="AC114" s="138"/>
      <c r="AD114" s="172"/>
    </row>
    <row r="115" spans="1:30" s="1" customFormat="1" hidden="1">
      <c r="A115" s="59"/>
      <c r="B115" s="58"/>
      <c r="C115" s="32" t="str">
        <f>IF(Q103="","",Q103)</f>
        <v/>
      </c>
      <c r="D115" s="8" t="str">
        <f>IF(C115="","","-")</f>
        <v/>
      </c>
      <c r="E115" s="31" t="str">
        <f>IF(C115="","",O103)</f>
        <v/>
      </c>
      <c r="F115" s="8" t="str">
        <f>IF(C115="","",IF(C115&gt;E115,1,0))</f>
        <v/>
      </c>
      <c r="G115" s="32" t="str">
        <f>IF(Q107="","",Q107)</f>
        <v/>
      </c>
      <c r="H115" s="8" t="str">
        <f>IF(G115="","","-")</f>
        <v/>
      </c>
      <c r="I115" s="31" t="str">
        <f>IF(G115="","",O107)</f>
        <v/>
      </c>
      <c r="J115" s="8" t="str">
        <f>IF(G115="","",IF(G115&gt;I115,1,0))</f>
        <v/>
      </c>
      <c r="K115" s="32" t="str">
        <f>IF(Q111="","",Q111)</f>
        <v/>
      </c>
      <c r="L115" s="8" t="str">
        <f>IF(K115="","","-")</f>
        <v/>
      </c>
      <c r="M115" s="31" t="str">
        <f>IF(K115="","",O111)</f>
        <v/>
      </c>
      <c r="N115" s="8" t="str">
        <f>IF(K115="","",IF(K115&gt;M115,1,0))</f>
        <v/>
      </c>
      <c r="O115" s="35"/>
      <c r="P115" s="34"/>
      <c r="Q115" s="34"/>
      <c r="R115" s="33"/>
      <c r="S115" s="30" t="s">
        <v>3</v>
      </c>
      <c r="T115" s="30">
        <f>COUNTIF(F114:F116,1)+COUNTIF(J114:J116,1)+COUNTIF(N114:N116,1)+COUNTIF(R114:R116,1)</f>
        <v>0</v>
      </c>
      <c r="U115" s="7" t="s">
        <v>0</v>
      </c>
      <c r="V115" s="7">
        <f>COUNTIF(F114:F116,0)+COUNTIF(J114:J116,0)+COUNTIF(N114:N116,0)+COUNTIF(R114:R116,0)</f>
        <v>0</v>
      </c>
      <c r="W115" s="30"/>
      <c r="X115" s="57"/>
      <c r="Y115" s="28"/>
      <c r="Z115" s="56"/>
      <c r="AA115" s="140"/>
      <c r="AB115" s="139"/>
      <c r="AC115" s="138"/>
    </row>
    <row r="116" spans="1:30" s="1" customFormat="1" ht="14.25" hidden="1" thickBot="1">
      <c r="A116" s="111"/>
      <c r="B116" s="110"/>
      <c r="C116" s="18" t="str">
        <f>IF(Q104="","",Q104)</f>
        <v/>
      </c>
      <c r="D116" s="16" t="str">
        <f>IF(C116="","","-")</f>
        <v/>
      </c>
      <c r="E116" s="17" t="str">
        <f>IF(C116="","",O104)</f>
        <v/>
      </c>
      <c r="F116" s="16" t="str">
        <f>IF(C116="","",IF(C116&gt;E116,1,0))</f>
        <v/>
      </c>
      <c r="G116" s="18" t="str">
        <f>IF(Q108="","",Q108)</f>
        <v/>
      </c>
      <c r="H116" s="16" t="str">
        <f>IF(G116="","","-")</f>
        <v/>
      </c>
      <c r="I116" s="17" t="str">
        <f>IF(G116="","",O108)</f>
        <v/>
      </c>
      <c r="J116" s="16" t="str">
        <f>IF(G116="","",IF(G116&gt;I116,1,0))</f>
        <v/>
      </c>
      <c r="K116" s="18" t="str">
        <f>IF(Q112="","",Q112)</f>
        <v/>
      </c>
      <c r="L116" s="16" t="str">
        <f>IF(K116="","","-")</f>
        <v/>
      </c>
      <c r="M116" s="17" t="str">
        <f>IF(K116="","",O112)</f>
        <v/>
      </c>
      <c r="N116" s="16" t="str">
        <f>IF(K116="","",IF(K116&gt;M116,1,0))</f>
        <v/>
      </c>
      <c r="O116" s="21"/>
      <c r="P116" s="20"/>
      <c r="Q116" s="20"/>
      <c r="R116" s="19"/>
      <c r="S116" s="14" t="s">
        <v>1</v>
      </c>
      <c r="T116" s="14">
        <f>SUM(C114:C116)+SUM(G114:G116)+SUM(K114:K116)+SUM(O114:O116)</f>
        <v>0</v>
      </c>
      <c r="U116" s="15" t="s">
        <v>0</v>
      </c>
      <c r="V116" s="15">
        <f>SUM(E114:E116)+SUM(I114:I116)+SUM(M114:M116)+SUM(Q114:Q116)</f>
        <v>0</v>
      </c>
      <c r="W116" s="14" t="str">
        <f>IF(T114="","",T116-V116)</f>
        <v/>
      </c>
      <c r="X116" s="114"/>
      <c r="Y116" s="12"/>
      <c r="Z116" s="65"/>
      <c r="AA116" s="132"/>
      <c r="AB116" s="131"/>
      <c r="AC116" s="130"/>
    </row>
    <row r="117" spans="1:30" s="1" customFormat="1" ht="14.25" thickBot="1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X117" s="115"/>
    </row>
    <row r="118" spans="1:30" s="1" customFormat="1">
      <c r="A118" s="104" t="s">
        <v>90</v>
      </c>
      <c r="B118" s="97"/>
      <c r="C118" s="102" t="str">
        <f>A121</f>
        <v>河内　園華</v>
      </c>
      <c r="D118" s="101"/>
      <c r="E118" s="101"/>
      <c r="F118" s="103"/>
      <c r="G118" s="102" t="str">
        <f>A125</f>
        <v>井上　京香</v>
      </c>
      <c r="H118" s="101"/>
      <c r="I118" s="101"/>
      <c r="J118" s="100"/>
      <c r="K118" s="102" t="str">
        <f>A129</f>
        <v>米田　菜由</v>
      </c>
      <c r="L118" s="101"/>
      <c r="M118" s="101"/>
      <c r="N118" s="100"/>
      <c r="O118" s="102" t="str">
        <f>IF(A133="","",A133)</f>
        <v/>
      </c>
      <c r="P118" s="101"/>
      <c r="Q118" s="101"/>
      <c r="R118" s="100"/>
      <c r="S118" s="99" t="s">
        <v>16</v>
      </c>
      <c r="T118" s="98"/>
      <c r="U118" s="98"/>
      <c r="V118" s="98"/>
      <c r="W118" s="97"/>
      <c r="X118" s="96" t="s">
        <v>15</v>
      </c>
      <c r="Y118" s="95" t="s">
        <v>14</v>
      </c>
      <c r="Z118" s="64" t="s">
        <v>14</v>
      </c>
      <c r="AA118" s="167" t="s">
        <v>91</v>
      </c>
      <c r="AB118" s="166" t="s">
        <v>90</v>
      </c>
      <c r="AC118" s="95" t="s">
        <v>89</v>
      </c>
    </row>
    <row r="119" spans="1:30" s="1" customFormat="1">
      <c r="A119" s="83"/>
      <c r="B119" s="90"/>
      <c r="C119" s="93" t="str">
        <f>A122</f>
        <v>（ミッキーズ）</v>
      </c>
      <c r="D119" s="92"/>
      <c r="E119" s="92"/>
      <c r="F119" s="94"/>
      <c r="G119" s="93" t="str">
        <f>A126</f>
        <v>（相生ＢＣ）</v>
      </c>
      <c r="H119" s="92"/>
      <c r="I119" s="92"/>
      <c r="J119" s="76"/>
      <c r="K119" s="93" t="str">
        <f>A130</f>
        <v>（東雲ＢＳＳ）</v>
      </c>
      <c r="L119" s="92"/>
      <c r="M119" s="92"/>
      <c r="N119" s="76"/>
      <c r="O119" s="63" t="str">
        <f>IF(A134="","",A134)</f>
        <v/>
      </c>
      <c r="P119" s="62"/>
      <c r="Q119" s="62"/>
      <c r="R119" s="76"/>
      <c r="S119" s="91"/>
      <c r="T119" s="82"/>
      <c r="U119" s="82"/>
      <c r="V119" s="82"/>
      <c r="W119" s="90"/>
      <c r="X119" s="89"/>
      <c r="Y119" s="66"/>
      <c r="Z119" s="82"/>
      <c r="AA119" s="162"/>
      <c r="AB119" s="161"/>
      <c r="AC119" s="66"/>
    </row>
    <row r="120" spans="1:30" s="1" customFormat="1">
      <c r="A120" s="51"/>
      <c r="B120" s="64"/>
      <c r="C120" s="49"/>
      <c r="D120" s="48"/>
      <c r="E120" s="48"/>
      <c r="F120" s="47"/>
      <c r="G120" s="46" t="str">
        <f>IF(SUM(J121:J123)&gt;=2,"○","×")</f>
        <v>○</v>
      </c>
      <c r="H120" s="45"/>
      <c r="I120" s="44"/>
      <c r="J120" s="43"/>
      <c r="K120" s="46" t="str">
        <f>IF(SUM(N121:N123)&gt;=2,"○","×")</f>
        <v>○</v>
      </c>
      <c r="L120" s="45"/>
      <c r="M120" s="44"/>
      <c r="N120" s="43"/>
      <c r="O120" s="46" t="str">
        <f>IF(R121="","",IF(SUM(R121:R123)&gt;=2,"○","×"))</f>
        <v/>
      </c>
      <c r="P120" s="45"/>
      <c r="Q120" s="44"/>
      <c r="R120" s="43"/>
      <c r="S120" s="87"/>
      <c r="T120" s="87"/>
      <c r="U120" s="88"/>
      <c r="V120" s="88"/>
      <c r="W120" s="87"/>
      <c r="X120" s="42" t="s">
        <v>13</v>
      </c>
      <c r="Y120" s="41">
        <v>1</v>
      </c>
      <c r="Z120" s="60">
        <f>RANK(W123,W120:W135,0)</f>
        <v>1</v>
      </c>
      <c r="AA120" s="148">
        <f>T121</f>
        <v>2</v>
      </c>
      <c r="AB120" s="147">
        <f>T122</f>
        <v>4</v>
      </c>
      <c r="AC120" s="146">
        <f>V123</f>
        <v>73</v>
      </c>
    </row>
    <row r="121" spans="1:30" s="1" customFormat="1">
      <c r="A121" s="59" t="s">
        <v>144</v>
      </c>
      <c r="B121" s="58"/>
      <c r="C121" s="35"/>
      <c r="D121" s="34"/>
      <c r="E121" s="34"/>
      <c r="F121" s="33"/>
      <c r="G121" s="37">
        <v>21</v>
      </c>
      <c r="H121" s="9" t="str">
        <f>IF(G121="","","-")</f>
        <v>-</v>
      </c>
      <c r="I121" s="36">
        <v>15</v>
      </c>
      <c r="J121" s="9">
        <f>IF(G121="","",IF(G121&gt;I121,1,0))</f>
        <v>1</v>
      </c>
      <c r="K121" s="37">
        <v>21</v>
      </c>
      <c r="L121" s="9" t="str">
        <f>IF(K121="","","-")</f>
        <v>-</v>
      </c>
      <c r="M121" s="36">
        <v>12</v>
      </c>
      <c r="N121" s="9">
        <f>IF(K121="","",IF(K121&gt;M121,1,0))</f>
        <v>1</v>
      </c>
      <c r="O121" s="32"/>
      <c r="P121" s="86" t="str">
        <f>IF(O121="","","-")</f>
        <v/>
      </c>
      <c r="Q121" s="31"/>
      <c r="R121" s="8" t="str">
        <f>IF(O121="","",IF(O121&gt;Q121,1,0))</f>
        <v/>
      </c>
      <c r="S121" s="85" t="s">
        <v>8</v>
      </c>
      <c r="T121" s="85">
        <f>COUNTIF(C120:R120,"○")</f>
        <v>2</v>
      </c>
      <c r="U121" s="84" t="s">
        <v>0</v>
      </c>
      <c r="V121" s="7">
        <f>COUNTIF(C120:R120,"×")</f>
        <v>0</v>
      </c>
      <c r="W121" s="30"/>
      <c r="X121" s="57"/>
      <c r="Y121" s="28"/>
      <c r="Z121" s="56"/>
      <c r="AA121" s="140"/>
      <c r="AB121" s="139"/>
      <c r="AC121" s="138"/>
    </row>
    <row r="122" spans="1:30" s="1" customFormat="1">
      <c r="A122" s="59" t="s">
        <v>34</v>
      </c>
      <c r="B122" s="58"/>
      <c r="C122" s="35"/>
      <c r="D122" s="34"/>
      <c r="E122" s="34"/>
      <c r="F122" s="33"/>
      <c r="G122" s="37">
        <v>18</v>
      </c>
      <c r="H122" s="9" t="str">
        <f>IF(G122="","","-")</f>
        <v>-</v>
      </c>
      <c r="I122" s="36">
        <v>21</v>
      </c>
      <c r="J122" s="9">
        <f>IF(G122="","",IF(G122&gt;I122,1,0))</f>
        <v>0</v>
      </c>
      <c r="K122" s="37">
        <v>21</v>
      </c>
      <c r="L122" s="9" t="str">
        <f>IF(K122="","","-")</f>
        <v>-</v>
      </c>
      <c r="M122" s="36">
        <v>7</v>
      </c>
      <c r="N122" s="9">
        <f>IF(K122="","",IF(K122&gt;M122,1,0))</f>
        <v>1</v>
      </c>
      <c r="O122" s="32"/>
      <c r="P122" s="86" t="str">
        <f>IF(O122="","","-")</f>
        <v/>
      </c>
      <c r="Q122" s="31"/>
      <c r="R122" s="8" t="str">
        <f>IF(O122="","",IF(O122&gt;Q122,1,0))</f>
        <v/>
      </c>
      <c r="S122" s="85" t="s">
        <v>3</v>
      </c>
      <c r="T122" s="85">
        <f>COUNTIF(F121:F123,1)+COUNTIF(J121:J123,1)+COUNTIF(N121:N123,1)+COUNTIF(R121:R123,1)</f>
        <v>4</v>
      </c>
      <c r="U122" s="84" t="s">
        <v>0</v>
      </c>
      <c r="V122" s="7">
        <f>COUNTIF(F121:F123,0)+COUNTIF(J121:J123,0)+COUNTIF(N121:N123,0)+COUNTIF(R121:R123,0)</f>
        <v>1</v>
      </c>
      <c r="W122" s="30"/>
      <c r="X122" s="57"/>
      <c r="Y122" s="28"/>
      <c r="Z122" s="56"/>
      <c r="AA122" s="140"/>
      <c r="AB122" s="139"/>
      <c r="AC122" s="138"/>
    </row>
    <row r="123" spans="1:30" s="1" customFormat="1">
      <c r="A123" s="83"/>
      <c r="B123" s="82"/>
      <c r="C123" s="81"/>
      <c r="D123" s="80"/>
      <c r="E123" s="80"/>
      <c r="F123" s="79"/>
      <c r="G123" s="78">
        <v>21</v>
      </c>
      <c r="H123" s="76" t="str">
        <f>IF(G123="","","-")</f>
        <v>-</v>
      </c>
      <c r="I123" s="77">
        <v>18</v>
      </c>
      <c r="J123" s="76">
        <f>IF(G123="","",IF(G123&gt;I123,1,0))</f>
        <v>1</v>
      </c>
      <c r="K123" s="78"/>
      <c r="L123" s="76" t="str">
        <f>IF(K123="","","-")</f>
        <v/>
      </c>
      <c r="M123" s="77"/>
      <c r="N123" s="76" t="str">
        <f>IF(K123="","",IF(K123&gt;M123,1,0))</f>
        <v/>
      </c>
      <c r="O123" s="75"/>
      <c r="P123" s="74" t="str">
        <f>IF(O123="","","-")</f>
        <v/>
      </c>
      <c r="Q123" s="73"/>
      <c r="R123" s="72" t="str">
        <f>IF(O123="","",IF(O123&gt;Q123,1,0))</f>
        <v/>
      </c>
      <c r="S123" s="71" t="s">
        <v>1</v>
      </c>
      <c r="T123" s="71">
        <f>SUM(C121:C123)+SUM(G121:G123)+SUM(K121:K123)+SUM(O121:O123)</f>
        <v>102</v>
      </c>
      <c r="U123" s="70" t="s">
        <v>0</v>
      </c>
      <c r="V123" s="69">
        <f>SUM(E121:E123)+SUM(I121:I123)+SUM(M121:M123)+SUM(Q121:Q123)</f>
        <v>73</v>
      </c>
      <c r="W123" s="68">
        <f>T123-V123</f>
        <v>29</v>
      </c>
      <c r="X123" s="67"/>
      <c r="Y123" s="66"/>
      <c r="Z123" s="65"/>
      <c r="AA123" s="155"/>
      <c r="AB123" s="154"/>
      <c r="AC123" s="153"/>
    </row>
    <row r="124" spans="1:30" s="1" customFormat="1">
      <c r="A124" s="51"/>
      <c r="B124" s="64"/>
      <c r="C124" s="63" t="str">
        <f>IF(G120="○","×","○")</f>
        <v>×</v>
      </c>
      <c r="D124" s="62"/>
      <c r="E124" s="61"/>
      <c r="F124" s="9"/>
      <c r="G124" s="35"/>
      <c r="H124" s="34"/>
      <c r="I124" s="34"/>
      <c r="J124" s="33"/>
      <c r="K124" s="63" t="str">
        <f>IF(SUM(N125:N127)&gt;=2,"○","×")</f>
        <v>○</v>
      </c>
      <c r="L124" s="62"/>
      <c r="M124" s="61"/>
      <c r="N124" s="9"/>
      <c r="O124" s="63" t="str">
        <f>IF(R125="","",IF(SUM(R125:R127)&gt;=2,"○","×"))</f>
        <v/>
      </c>
      <c r="P124" s="62"/>
      <c r="Q124" s="61"/>
      <c r="R124" s="9"/>
      <c r="S124" s="30"/>
      <c r="T124" s="30"/>
      <c r="U124" s="7"/>
      <c r="V124" s="7"/>
      <c r="W124" s="30"/>
      <c r="X124" s="42" t="s">
        <v>10</v>
      </c>
      <c r="Y124" s="41">
        <v>2</v>
      </c>
      <c r="Z124" s="60">
        <f>RANK(W127,W123:W135,0)</f>
        <v>2</v>
      </c>
      <c r="AA124" s="140">
        <f>T125</f>
        <v>1</v>
      </c>
      <c r="AB124" s="147">
        <f>T126</f>
        <v>3</v>
      </c>
      <c r="AC124" s="146">
        <f>V127</f>
        <v>89</v>
      </c>
    </row>
    <row r="125" spans="1:30" s="1" customFormat="1">
      <c r="A125" s="59" t="s">
        <v>143</v>
      </c>
      <c r="B125" s="58"/>
      <c r="C125" s="37">
        <f>I121</f>
        <v>15</v>
      </c>
      <c r="D125" s="9" t="str">
        <f>IF(C125="","","-")</f>
        <v>-</v>
      </c>
      <c r="E125" s="36">
        <f>G121</f>
        <v>21</v>
      </c>
      <c r="F125" s="9">
        <f>IF(C125="","",IF(C125&gt;E125,1,0))</f>
        <v>0</v>
      </c>
      <c r="G125" s="35"/>
      <c r="H125" s="34"/>
      <c r="I125" s="34"/>
      <c r="J125" s="33"/>
      <c r="K125" s="37">
        <v>21</v>
      </c>
      <c r="L125" s="9" t="str">
        <f>IF(K125="","","-")</f>
        <v>-</v>
      </c>
      <c r="M125" s="36">
        <v>11</v>
      </c>
      <c r="N125" s="9">
        <f>IF(K125="","",IF(K125&gt;M125,1,0))</f>
        <v>1</v>
      </c>
      <c r="O125" s="32"/>
      <c r="P125" s="8" t="str">
        <f>IF(O125="","","-")</f>
        <v/>
      </c>
      <c r="Q125" s="31"/>
      <c r="R125" s="8" t="str">
        <f>IF(O125="","",IF(O125&gt;Q125,1,0))</f>
        <v/>
      </c>
      <c r="S125" s="30" t="s">
        <v>8</v>
      </c>
      <c r="T125" s="30">
        <f>COUNTIF(C124:R124,"○")</f>
        <v>1</v>
      </c>
      <c r="U125" s="7" t="s">
        <v>0</v>
      </c>
      <c r="V125" s="7">
        <f>COUNTIF(C124:R124,"×")</f>
        <v>1</v>
      </c>
      <c r="W125" s="30"/>
      <c r="X125" s="57"/>
      <c r="Y125" s="28"/>
      <c r="Z125" s="56"/>
      <c r="AA125" s="140"/>
      <c r="AB125" s="139"/>
      <c r="AC125" s="138"/>
    </row>
    <row r="126" spans="1:30" s="1" customFormat="1">
      <c r="A126" s="59" t="s">
        <v>142</v>
      </c>
      <c r="B126" s="58"/>
      <c r="C126" s="37">
        <f>I122</f>
        <v>21</v>
      </c>
      <c r="D126" s="9" t="str">
        <f>IF(C126="","","-")</f>
        <v>-</v>
      </c>
      <c r="E126" s="36">
        <f>G122</f>
        <v>18</v>
      </c>
      <c r="F126" s="9">
        <f>IF(C126="","",IF(C126&gt;E126,1,0))</f>
        <v>1</v>
      </c>
      <c r="G126" s="35"/>
      <c r="H126" s="34"/>
      <c r="I126" s="34"/>
      <c r="J126" s="33"/>
      <c r="K126" s="37">
        <v>21</v>
      </c>
      <c r="L126" s="9" t="str">
        <f>IF(K126="","","-")</f>
        <v>-</v>
      </c>
      <c r="M126" s="36">
        <v>18</v>
      </c>
      <c r="N126" s="9">
        <f>IF(K126="","",IF(K126&gt;M126,1,0))</f>
        <v>1</v>
      </c>
      <c r="O126" s="32"/>
      <c r="P126" s="8" t="str">
        <f>IF(O126="","","-")</f>
        <v/>
      </c>
      <c r="Q126" s="31"/>
      <c r="R126" s="8" t="str">
        <f>IF(O126="","",IF(O126&gt;Q126,1,0))</f>
        <v/>
      </c>
      <c r="S126" s="30" t="s">
        <v>3</v>
      </c>
      <c r="T126" s="30">
        <f>COUNTIF(F125:F127,1)+COUNTIF(J125:J127,1)+COUNTIF(N125:N127,1)+COUNTIF(R125:R127,1)</f>
        <v>3</v>
      </c>
      <c r="U126" s="7" t="s">
        <v>0</v>
      </c>
      <c r="V126" s="7">
        <f>COUNTIF(F125:F127,0)+COUNTIF(J125:J127,0)+COUNTIF(N125:N127,0)+COUNTIF(R125:R127,0)</f>
        <v>2</v>
      </c>
      <c r="W126" s="30"/>
      <c r="X126" s="57"/>
      <c r="Y126" s="28"/>
      <c r="Z126" s="56"/>
      <c r="AA126" s="140"/>
      <c r="AB126" s="139"/>
      <c r="AC126" s="138"/>
    </row>
    <row r="127" spans="1:30" s="1" customFormat="1">
      <c r="A127" s="83"/>
      <c r="B127" s="82"/>
      <c r="C127" s="78">
        <f>IF(I123="","",I123)</f>
        <v>18</v>
      </c>
      <c r="D127" s="76" t="str">
        <f>IF(C127="","","-")</f>
        <v>-</v>
      </c>
      <c r="E127" s="77">
        <f>IF(G123="","",G123)</f>
        <v>21</v>
      </c>
      <c r="F127" s="9">
        <f>IF(C127="","",IF(C127&gt;E127,1,0))</f>
        <v>0</v>
      </c>
      <c r="G127" s="81"/>
      <c r="H127" s="80"/>
      <c r="I127" s="80"/>
      <c r="J127" s="79"/>
      <c r="K127" s="78"/>
      <c r="L127" s="9" t="str">
        <f>IF(K127="","","-")</f>
        <v/>
      </c>
      <c r="M127" s="77"/>
      <c r="N127" s="9" t="str">
        <f>IF(K127="","",IF(K127&gt;M127,1,0))</f>
        <v/>
      </c>
      <c r="O127" s="75"/>
      <c r="P127" s="72" t="str">
        <f>IF(O127="","","-")</f>
        <v/>
      </c>
      <c r="Q127" s="73"/>
      <c r="R127" s="8" t="str">
        <f>IF(O127="","",IF(O127&gt;Q127,1,0))</f>
        <v/>
      </c>
      <c r="S127" s="68" t="s">
        <v>1</v>
      </c>
      <c r="T127" s="68">
        <f>SUM(C125:C127)+SUM(G125:G127)+SUM(K125:K127)+SUM(O125:O127)</f>
        <v>96</v>
      </c>
      <c r="U127" s="69" t="s">
        <v>0</v>
      </c>
      <c r="V127" s="69">
        <f>SUM(E125:E127)+SUM(I125:I127)+SUM(M125:M127)+SUM(Q125:Q127)</f>
        <v>89</v>
      </c>
      <c r="W127" s="68">
        <f>T127-V127</f>
        <v>7</v>
      </c>
      <c r="X127" s="67"/>
      <c r="Y127" s="66"/>
      <c r="Z127" s="65"/>
      <c r="AA127" s="155"/>
      <c r="AB127" s="154"/>
      <c r="AC127" s="153"/>
    </row>
    <row r="128" spans="1:30" s="1" customFormat="1">
      <c r="A128" s="51"/>
      <c r="B128" s="64"/>
      <c r="C128" s="46" t="str">
        <f>IF(A129="","",IF(K120="○","×","○"))</f>
        <v>×</v>
      </c>
      <c r="D128" s="45"/>
      <c r="E128" s="44"/>
      <c r="F128" s="43"/>
      <c r="G128" s="46" t="str">
        <f>IF(A129="","",IF(K124="○","×","○"))</f>
        <v>×</v>
      </c>
      <c r="H128" s="45"/>
      <c r="I128" s="44"/>
      <c r="J128" s="43"/>
      <c r="K128" s="49"/>
      <c r="L128" s="48"/>
      <c r="M128" s="48"/>
      <c r="N128" s="47"/>
      <c r="O128" s="46" t="str">
        <f>IF(R129="","",IF(SUM(R129:R131)&gt;=2,"○","×"))</f>
        <v/>
      </c>
      <c r="P128" s="45"/>
      <c r="Q128" s="44"/>
      <c r="R128" s="43"/>
      <c r="S128" s="30"/>
      <c r="T128" s="30"/>
      <c r="U128" s="7"/>
      <c r="V128" s="7"/>
      <c r="W128" s="30"/>
      <c r="X128" s="42" t="s">
        <v>5</v>
      </c>
      <c r="Y128" s="41">
        <v>3</v>
      </c>
      <c r="Z128" s="60">
        <f>IF(C128="","",RANK(W131,W123:W135,0))</f>
        <v>3</v>
      </c>
      <c r="AA128" s="148">
        <f>T129</f>
        <v>0</v>
      </c>
      <c r="AB128" s="147">
        <f>T130</f>
        <v>0</v>
      </c>
      <c r="AC128" s="146">
        <f>V131</f>
        <v>84</v>
      </c>
    </row>
    <row r="129" spans="1:30" s="1" customFormat="1">
      <c r="A129" s="59" t="s">
        <v>141</v>
      </c>
      <c r="B129" s="58"/>
      <c r="C129" s="37">
        <f>IF(A129="","",M121)</f>
        <v>12</v>
      </c>
      <c r="D129" s="9" t="str">
        <f>IF(C129="","","-")</f>
        <v>-</v>
      </c>
      <c r="E129" s="36">
        <f>IF(C129="","",K121)</f>
        <v>21</v>
      </c>
      <c r="F129" s="9">
        <f>IF(C129="","",IF(C129&gt;E129,1,0))</f>
        <v>0</v>
      </c>
      <c r="G129" s="37">
        <f>IF(A129="","",M125)</f>
        <v>11</v>
      </c>
      <c r="H129" s="9" t="str">
        <f>IF(G129="","","-")</f>
        <v>-</v>
      </c>
      <c r="I129" s="36">
        <f>IF(A129="","",K125)</f>
        <v>21</v>
      </c>
      <c r="J129" s="9">
        <f>IF(G129="","",IF(G129&gt;I129,1,0))</f>
        <v>0</v>
      </c>
      <c r="K129" s="35"/>
      <c r="L129" s="34"/>
      <c r="M129" s="34"/>
      <c r="N129" s="33"/>
      <c r="O129" s="32"/>
      <c r="P129" s="8" t="str">
        <f>IF(O129="","","-")</f>
        <v/>
      </c>
      <c r="Q129" s="31"/>
      <c r="R129" s="8" t="str">
        <f>IF(O129="","",IF(O129&gt;Q129,1,0))</f>
        <v/>
      </c>
      <c r="S129" s="30" t="s">
        <v>8</v>
      </c>
      <c r="T129" s="30">
        <f>IF(A129="","",COUNTIF(C128:R128,"○"))</f>
        <v>0</v>
      </c>
      <c r="U129" s="7" t="s">
        <v>0</v>
      </c>
      <c r="V129" s="7">
        <f>COUNTIF(C128:R128,"×")</f>
        <v>2</v>
      </c>
      <c r="W129" s="30"/>
      <c r="X129" s="57"/>
      <c r="Y129" s="28"/>
      <c r="Z129" s="56"/>
      <c r="AA129" s="140"/>
      <c r="AB129" s="139"/>
      <c r="AC129" s="138"/>
      <c r="AD129" s="172"/>
    </row>
    <row r="130" spans="1:30" s="1" customFormat="1">
      <c r="A130" s="59" t="s">
        <v>11</v>
      </c>
      <c r="B130" s="58"/>
      <c r="C130" s="37">
        <f>IF(A129="","",M122)</f>
        <v>7</v>
      </c>
      <c r="D130" s="9" t="str">
        <f>IF(C130="","","-")</f>
        <v>-</v>
      </c>
      <c r="E130" s="36">
        <f>IF(C130="","",K122)</f>
        <v>21</v>
      </c>
      <c r="F130" s="9">
        <f>IF(C130="","",IF(C130&gt;E130,1,0))</f>
        <v>0</v>
      </c>
      <c r="G130" s="37">
        <f>IF(A129="","",M126)</f>
        <v>18</v>
      </c>
      <c r="H130" s="9" t="str">
        <f>IF(G130="","","-")</f>
        <v>-</v>
      </c>
      <c r="I130" s="36">
        <f>IF(A129="","",K126)</f>
        <v>21</v>
      </c>
      <c r="J130" s="9">
        <f>IF(G130="","",IF(G130&gt;I130,1,0))</f>
        <v>0</v>
      </c>
      <c r="K130" s="35"/>
      <c r="L130" s="34"/>
      <c r="M130" s="34"/>
      <c r="N130" s="33"/>
      <c r="O130" s="32"/>
      <c r="P130" s="8" t="str">
        <f>IF(O130="","","-")</f>
        <v/>
      </c>
      <c r="Q130" s="31"/>
      <c r="R130" s="8" t="str">
        <f>IF(O130="","",IF(O130&gt;Q130,1,0))</f>
        <v/>
      </c>
      <c r="S130" s="30" t="s">
        <v>3</v>
      </c>
      <c r="T130" s="30">
        <f>COUNTIF(F129:F131,1)+COUNTIF(J129:J131,1)+COUNTIF(N129:N131,1)+COUNTIF(R129:R131,1)</f>
        <v>0</v>
      </c>
      <c r="U130" s="7" t="s">
        <v>0</v>
      </c>
      <c r="V130" s="7">
        <f>COUNTIF(F129:F131,0)+COUNTIF(J129:J131,0)+COUNTIF(N129:N131,0)+COUNTIF(R129:R131,0)</f>
        <v>4</v>
      </c>
      <c r="W130" s="30"/>
      <c r="X130" s="57"/>
      <c r="Y130" s="28"/>
      <c r="Z130" s="56"/>
      <c r="AA130" s="140"/>
      <c r="AB130" s="139"/>
      <c r="AC130" s="138"/>
    </row>
    <row r="131" spans="1:30" s="1" customFormat="1" ht="14.25" thickBot="1">
      <c r="A131" s="111"/>
      <c r="B131" s="110"/>
      <c r="C131" s="24" t="str">
        <f>IF(M123="","",M123)</f>
        <v/>
      </c>
      <c r="D131" s="22" t="str">
        <f>IF(C131="","","-")</f>
        <v/>
      </c>
      <c r="E131" s="23" t="str">
        <f>IF(K123="","",K123)</f>
        <v/>
      </c>
      <c r="F131" s="22" t="str">
        <f>IF(C131="","",IF(C131&gt;E131,1,0))</f>
        <v/>
      </c>
      <c r="G131" s="24" t="str">
        <f>IF(M127="","",M127)</f>
        <v/>
      </c>
      <c r="H131" s="22" t="str">
        <f>IF(G131="","","-")</f>
        <v/>
      </c>
      <c r="I131" s="23" t="str">
        <f>IF(K127="","",K127)</f>
        <v/>
      </c>
      <c r="J131" s="22" t="str">
        <f>IF(G131="","",IF(G131&gt;I131,1,0))</f>
        <v/>
      </c>
      <c r="K131" s="21"/>
      <c r="L131" s="20"/>
      <c r="M131" s="20"/>
      <c r="N131" s="19"/>
      <c r="O131" s="18"/>
      <c r="P131" s="16" t="str">
        <f>IF(O131="","","-")</f>
        <v/>
      </c>
      <c r="Q131" s="17"/>
      <c r="R131" s="16" t="str">
        <f>IF(O131="","",IF(O131&gt;Q131,1,0))</f>
        <v/>
      </c>
      <c r="S131" s="14" t="s">
        <v>1</v>
      </c>
      <c r="T131" s="14">
        <f>SUM(C129:C131)+SUM(G129:G131)+SUM(K129:K131)+SUM(O129:O131)</f>
        <v>48</v>
      </c>
      <c r="U131" s="15" t="s">
        <v>0</v>
      </c>
      <c r="V131" s="15">
        <f>SUM(E129:E131)+SUM(I129:I131)+SUM(M129:M131)+SUM(Q129:Q131)</f>
        <v>84</v>
      </c>
      <c r="W131" s="14">
        <f>IF(T129="","",T131-V131)</f>
        <v>-36</v>
      </c>
      <c r="X131" s="114"/>
      <c r="Y131" s="12"/>
      <c r="Z131" s="65"/>
      <c r="AA131" s="155"/>
      <c r="AB131" s="154"/>
      <c r="AC131" s="153"/>
    </row>
    <row r="132" spans="1:30" s="1" customFormat="1" hidden="1">
      <c r="A132" s="39"/>
      <c r="B132" s="112"/>
      <c r="C132" s="63" t="str">
        <f>IF(R121="","",IF(O120="○","×","○"))</f>
        <v/>
      </c>
      <c r="D132" s="62"/>
      <c r="E132" s="61"/>
      <c r="F132" s="9"/>
      <c r="G132" s="63" t="str">
        <f>IF(R125="","",IF(O124="○","×","○"))</f>
        <v/>
      </c>
      <c r="H132" s="62"/>
      <c r="I132" s="61"/>
      <c r="J132" s="9"/>
      <c r="K132" s="63" t="str">
        <f>IF(R129="","",IF(O128="○","×","○"))</f>
        <v/>
      </c>
      <c r="L132" s="62"/>
      <c r="M132" s="61"/>
      <c r="N132" s="9"/>
      <c r="O132" s="35"/>
      <c r="P132" s="34"/>
      <c r="Q132" s="34"/>
      <c r="R132" s="33"/>
      <c r="S132" s="30"/>
      <c r="T132" s="30"/>
      <c r="U132" s="7"/>
      <c r="V132" s="7"/>
      <c r="W132" s="30"/>
      <c r="X132" s="29"/>
      <c r="Y132" s="28"/>
      <c r="Z132" s="60" t="str">
        <f>IF(C132="","",RANK(W135,W123:W135,0))</f>
        <v/>
      </c>
      <c r="AA132" s="148" t="str">
        <f>T133</f>
        <v/>
      </c>
      <c r="AB132" s="147" t="str">
        <f>IF(T133="","",T134)</f>
        <v/>
      </c>
      <c r="AC132" s="146" t="str">
        <f>IF(T133="","",V135)</f>
        <v/>
      </c>
    </row>
    <row r="133" spans="1:30" s="1" customFormat="1" hidden="1">
      <c r="A133" s="59"/>
      <c r="B133" s="58"/>
      <c r="C133" s="32" t="str">
        <f>IF(Q121="","",Q121)</f>
        <v/>
      </c>
      <c r="D133" s="8" t="str">
        <f>IF(C133="","","-")</f>
        <v/>
      </c>
      <c r="E133" s="31" t="str">
        <f>IF(C133="","",O121)</f>
        <v/>
      </c>
      <c r="F133" s="8" t="str">
        <f>IF(C133="","",IF(C133&gt;E133,1,0))</f>
        <v/>
      </c>
      <c r="G133" s="32" t="str">
        <f>IF(Q125="","",Q125)</f>
        <v/>
      </c>
      <c r="H133" s="8" t="str">
        <f>IF(G133="","","-")</f>
        <v/>
      </c>
      <c r="I133" s="31" t="str">
        <f>IF(G133="","",O125)</f>
        <v/>
      </c>
      <c r="J133" s="8" t="str">
        <f>IF(G133="","",IF(G133&gt;I133,1,0))</f>
        <v/>
      </c>
      <c r="K133" s="32" t="str">
        <f>IF(Q129="","",Q129)</f>
        <v/>
      </c>
      <c r="L133" s="8" t="str">
        <f>IF(K133="","","-")</f>
        <v/>
      </c>
      <c r="M133" s="31" t="str">
        <f>IF(K133="","",O129)</f>
        <v/>
      </c>
      <c r="N133" s="8" t="str">
        <f>IF(K133="","",IF(K133&gt;M133,1,0))</f>
        <v/>
      </c>
      <c r="O133" s="35"/>
      <c r="P133" s="34"/>
      <c r="Q133" s="34"/>
      <c r="R133" s="33"/>
      <c r="S133" s="30" t="s">
        <v>8</v>
      </c>
      <c r="T133" s="30" t="str">
        <f>IF(C132="","",COUNTIF(C132:R132,"○"))</f>
        <v/>
      </c>
      <c r="U133" s="7" t="s">
        <v>0</v>
      </c>
      <c r="V133" s="7" t="str">
        <f>IF(T133="","",COUNTIF(C132:R132,"×"))</f>
        <v/>
      </c>
      <c r="W133" s="30"/>
      <c r="X133" s="57"/>
      <c r="Y133" s="28"/>
      <c r="Z133" s="56"/>
      <c r="AA133" s="140"/>
      <c r="AB133" s="139"/>
      <c r="AC133" s="138"/>
      <c r="AD133" s="172"/>
    </row>
    <row r="134" spans="1:30" s="1" customFormat="1" hidden="1">
      <c r="A134" s="59"/>
      <c r="B134" s="58"/>
      <c r="C134" s="32" t="str">
        <f>IF(Q122="","",Q122)</f>
        <v/>
      </c>
      <c r="D134" s="8" t="str">
        <f>IF(C134="","","-")</f>
        <v/>
      </c>
      <c r="E134" s="31" t="str">
        <f>IF(C134="","",O122)</f>
        <v/>
      </c>
      <c r="F134" s="8" t="str">
        <f>IF(C134="","",IF(C134&gt;E134,1,0))</f>
        <v/>
      </c>
      <c r="G134" s="32" t="str">
        <f>IF(Q126="","",Q126)</f>
        <v/>
      </c>
      <c r="H134" s="8" t="str">
        <f>IF(G134="","","-")</f>
        <v/>
      </c>
      <c r="I134" s="31" t="str">
        <f>IF(G134="","",O126)</f>
        <v/>
      </c>
      <c r="J134" s="8" t="str">
        <f>IF(G134="","",IF(G134&gt;I134,1,0))</f>
        <v/>
      </c>
      <c r="K134" s="32" t="str">
        <f>IF(Q130="","",Q130)</f>
        <v/>
      </c>
      <c r="L134" s="8" t="str">
        <f>IF(K134="","","-")</f>
        <v/>
      </c>
      <c r="M134" s="31" t="str">
        <f>IF(K134="","",O130)</f>
        <v/>
      </c>
      <c r="N134" s="8" t="str">
        <f>IF(K134="","",IF(K134&gt;M134,1,0))</f>
        <v/>
      </c>
      <c r="O134" s="35"/>
      <c r="P134" s="34"/>
      <c r="Q134" s="34"/>
      <c r="R134" s="33"/>
      <c r="S134" s="30" t="s">
        <v>3</v>
      </c>
      <c r="T134" s="30">
        <f>COUNTIF(F133:F135,1)+COUNTIF(J133:J135,1)+COUNTIF(N133:N135,1)+COUNTIF(R133:R135,1)</f>
        <v>0</v>
      </c>
      <c r="U134" s="7" t="s">
        <v>0</v>
      </c>
      <c r="V134" s="7">
        <f>COUNTIF(F133:F135,0)+COUNTIF(J133:J135,0)+COUNTIF(N133:N135,0)+COUNTIF(R133:R135,0)</f>
        <v>0</v>
      </c>
      <c r="W134" s="30"/>
      <c r="X134" s="57"/>
      <c r="Y134" s="28"/>
      <c r="Z134" s="56"/>
      <c r="AA134" s="140"/>
      <c r="AB134" s="139"/>
      <c r="AC134" s="138"/>
    </row>
    <row r="135" spans="1:30" s="1" customFormat="1" ht="14.25" hidden="1" thickBot="1">
      <c r="A135" s="111"/>
      <c r="B135" s="110"/>
      <c r="C135" s="18" t="str">
        <f>IF(Q123="","",Q123)</f>
        <v/>
      </c>
      <c r="D135" s="16" t="str">
        <f>IF(C135="","","-")</f>
        <v/>
      </c>
      <c r="E135" s="17" t="str">
        <f>IF(C135="","",O123)</f>
        <v/>
      </c>
      <c r="F135" s="16" t="str">
        <f>IF(C135="","",IF(C135&gt;E135,1,0))</f>
        <v/>
      </c>
      <c r="G135" s="18" t="str">
        <f>IF(Q127="","",Q127)</f>
        <v/>
      </c>
      <c r="H135" s="16" t="str">
        <f>IF(G135="","","-")</f>
        <v/>
      </c>
      <c r="I135" s="17" t="str">
        <f>IF(G135="","",O127)</f>
        <v/>
      </c>
      <c r="J135" s="16" t="str">
        <f>IF(G135="","",IF(G135&gt;I135,1,0))</f>
        <v/>
      </c>
      <c r="K135" s="18" t="str">
        <f>IF(Q131="","",Q131)</f>
        <v/>
      </c>
      <c r="L135" s="16" t="str">
        <f>IF(K135="","","-")</f>
        <v/>
      </c>
      <c r="M135" s="17" t="str">
        <f>IF(K135="","",O131)</f>
        <v/>
      </c>
      <c r="N135" s="16" t="str">
        <f>IF(K135="","",IF(K135&gt;M135,1,0))</f>
        <v/>
      </c>
      <c r="O135" s="21"/>
      <c r="P135" s="20"/>
      <c r="Q135" s="20"/>
      <c r="R135" s="19"/>
      <c r="S135" s="14" t="s">
        <v>1</v>
      </c>
      <c r="T135" s="14">
        <f>SUM(C133:C135)+SUM(G133:G135)+SUM(K133:K135)+SUM(O133:O135)</f>
        <v>0</v>
      </c>
      <c r="U135" s="15" t="s">
        <v>0</v>
      </c>
      <c r="V135" s="15">
        <f>SUM(E133:E135)+SUM(I133:I135)+SUM(M133:M135)+SUM(Q133:Q135)</f>
        <v>0</v>
      </c>
      <c r="W135" s="14" t="str">
        <f>IF(T133="","",T135-V135)</f>
        <v/>
      </c>
      <c r="X135" s="114"/>
      <c r="Y135" s="12"/>
      <c r="Z135" s="65"/>
      <c r="AA135" s="132"/>
      <c r="AB135" s="131"/>
      <c r="AC135" s="130"/>
    </row>
    <row r="136" spans="1:30" s="1" customFormat="1" ht="14.25" thickBot="1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X136" s="115"/>
    </row>
    <row r="137" spans="1:30" s="1" customFormat="1">
      <c r="A137" s="104" t="s">
        <v>140</v>
      </c>
      <c r="B137" s="97"/>
      <c r="C137" s="102" t="str">
        <f>A140</f>
        <v>川原　みなみ</v>
      </c>
      <c r="D137" s="101"/>
      <c r="E137" s="101"/>
      <c r="F137" s="103"/>
      <c r="G137" s="102" t="str">
        <f>A144</f>
        <v>荻野　祐菜</v>
      </c>
      <c r="H137" s="101"/>
      <c r="I137" s="101"/>
      <c r="J137" s="100"/>
      <c r="K137" s="102" t="str">
        <f>A148</f>
        <v>石井　梨緒</v>
      </c>
      <c r="L137" s="101"/>
      <c r="M137" s="101"/>
      <c r="N137" s="100"/>
      <c r="O137" s="102" t="str">
        <f>IF(A152="","",A152)</f>
        <v/>
      </c>
      <c r="P137" s="101"/>
      <c r="Q137" s="101"/>
      <c r="R137" s="100"/>
      <c r="S137" s="99" t="s">
        <v>16</v>
      </c>
      <c r="T137" s="98"/>
      <c r="U137" s="98"/>
      <c r="V137" s="98"/>
      <c r="W137" s="97"/>
      <c r="X137" s="96" t="s">
        <v>15</v>
      </c>
      <c r="Y137" s="95" t="s">
        <v>14</v>
      </c>
      <c r="Z137" s="64" t="s">
        <v>14</v>
      </c>
      <c r="AA137" s="167" t="s">
        <v>91</v>
      </c>
      <c r="AB137" s="166" t="s">
        <v>90</v>
      </c>
      <c r="AC137" s="95" t="s">
        <v>89</v>
      </c>
    </row>
    <row r="138" spans="1:30" s="1" customFormat="1">
      <c r="A138" s="83"/>
      <c r="B138" s="90"/>
      <c r="C138" s="93" t="str">
        <f>A141</f>
        <v>（助任ジュニア）</v>
      </c>
      <c r="D138" s="92"/>
      <c r="E138" s="92"/>
      <c r="F138" s="94"/>
      <c r="G138" s="93" t="str">
        <f>A145</f>
        <v>（ミッキーズ）</v>
      </c>
      <c r="H138" s="92"/>
      <c r="I138" s="92"/>
      <c r="J138" s="76"/>
      <c r="K138" s="93" t="str">
        <f>A149</f>
        <v>（神郷ＪＢＣ）</v>
      </c>
      <c r="L138" s="92"/>
      <c r="M138" s="92"/>
      <c r="N138" s="76"/>
      <c r="O138" s="63" t="str">
        <f>IF(A153="","",A153)</f>
        <v/>
      </c>
      <c r="P138" s="62"/>
      <c r="Q138" s="62"/>
      <c r="R138" s="76"/>
      <c r="S138" s="91"/>
      <c r="T138" s="82"/>
      <c r="U138" s="82"/>
      <c r="V138" s="82"/>
      <c r="W138" s="90"/>
      <c r="X138" s="89"/>
      <c r="Y138" s="66"/>
      <c r="Z138" s="82"/>
      <c r="AA138" s="162"/>
      <c r="AB138" s="161"/>
      <c r="AC138" s="66"/>
    </row>
    <row r="139" spans="1:30" s="1" customFormat="1">
      <c r="A139" s="51"/>
      <c r="B139" s="64"/>
      <c r="C139" s="49"/>
      <c r="D139" s="48"/>
      <c r="E139" s="48"/>
      <c r="F139" s="47"/>
      <c r="G139" s="46" t="str">
        <f>IF(SUM(J140:J142)&gt;=2,"○","×")</f>
        <v>×</v>
      </c>
      <c r="H139" s="45"/>
      <c r="I139" s="44"/>
      <c r="J139" s="43"/>
      <c r="K139" s="46" t="str">
        <f>IF(SUM(N140:N142)&gt;=2,"○","×")</f>
        <v>○</v>
      </c>
      <c r="L139" s="45"/>
      <c r="M139" s="44"/>
      <c r="N139" s="43"/>
      <c r="O139" s="46" t="str">
        <f>IF(R140="","",IF(SUM(R140:R142)&gt;=2,"○","×"))</f>
        <v/>
      </c>
      <c r="P139" s="45"/>
      <c r="Q139" s="44"/>
      <c r="R139" s="43"/>
      <c r="S139" s="87"/>
      <c r="T139" s="87"/>
      <c r="U139" s="88"/>
      <c r="V139" s="88"/>
      <c r="W139" s="87"/>
      <c r="X139" s="42" t="s">
        <v>10</v>
      </c>
      <c r="Y139" s="41">
        <v>2</v>
      </c>
      <c r="Z139" s="60">
        <f>RANK(W142,W139:W154,0)</f>
        <v>2</v>
      </c>
      <c r="AA139" s="148">
        <f>T140</f>
        <v>1</v>
      </c>
      <c r="AB139" s="147">
        <f>T141</f>
        <v>2</v>
      </c>
      <c r="AC139" s="146">
        <f>V142</f>
        <v>78</v>
      </c>
    </row>
    <row r="140" spans="1:30" s="1" customFormat="1">
      <c r="A140" s="59" t="s">
        <v>139</v>
      </c>
      <c r="B140" s="58"/>
      <c r="C140" s="35"/>
      <c r="D140" s="34"/>
      <c r="E140" s="34"/>
      <c r="F140" s="33"/>
      <c r="G140" s="37">
        <v>14</v>
      </c>
      <c r="H140" s="9" t="str">
        <f>IF(G140="","","-")</f>
        <v>-</v>
      </c>
      <c r="I140" s="36">
        <v>21</v>
      </c>
      <c r="J140" s="9">
        <f>IF(G140="","",IF(G140&gt;I140,1,0))</f>
        <v>0</v>
      </c>
      <c r="K140" s="37">
        <v>15</v>
      </c>
      <c r="L140" s="9" t="str">
        <f>IF(K140="","","-")</f>
        <v>-</v>
      </c>
      <c r="M140" s="36">
        <v>21</v>
      </c>
      <c r="N140" s="9">
        <f>IF(K140="","",IF(K140&gt;M140,1,0))</f>
        <v>0</v>
      </c>
      <c r="O140" s="32"/>
      <c r="P140" s="86" t="str">
        <f>IF(O140="","","-")</f>
        <v/>
      </c>
      <c r="Q140" s="31"/>
      <c r="R140" s="8" t="str">
        <f>IF(O140="","",IF(O140&gt;Q140,1,0))</f>
        <v/>
      </c>
      <c r="S140" s="85" t="s">
        <v>8</v>
      </c>
      <c r="T140" s="85">
        <f>COUNTIF(C139:R139,"○")</f>
        <v>1</v>
      </c>
      <c r="U140" s="84" t="s">
        <v>0</v>
      </c>
      <c r="V140" s="7">
        <f>COUNTIF(C139:R139,"×")</f>
        <v>1</v>
      </c>
      <c r="W140" s="30"/>
      <c r="X140" s="57"/>
      <c r="Y140" s="28"/>
      <c r="Z140" s="56"/>
      <c r="AA140" s="140"/>
      <c r="AB140" s="139"/>
      <c r="AC140" s="138"/>
    </row>
    <row r="141" spans="1:30" s="1" customFormat="1">
      <c r="A141" s="59" t="s">
        <v>30</v>
      </c>
      <c r="B141" s="58"/>
      <c r="C141" s="35"/>
      <c r="D141" s="34"/>
      <c r="E141" s="34"/>
      <c r="F141" s="33"/>
      <c r="G141" s="37">
        <v>5</v>
      </c>
      <c r="H141" s="9" t="str">
        <f>IF(G141="","","-")</f>
        <v>-</v>
      </c>
      <c r="I141" s="36">
        <v>21</v>
      </c>
      <c r="J141" s="9">
        <f>IF(G141="","",IF(G141&gt;I141,1,0))</f>
        <v>0</v>
      </c>
      <c r="K141" s="37">
        <v>21</v>
      </c>
      <c r="L141" s="9" t="str">
        <f>IF(K141="","","-")</f>
        <v>-</v>
      </c>
      <c r="M141" s="36">
        <v>7</v>
      </c>
      <c r="N141" s="9">
        <f>IF(K141="","",IF(K141&gt;M141,1,0))</f>
        <v>1</v>
      </c>
      <c r="O141" s="32"/>
      <c r="P141" s="86" t="str">
        <f>IF(O141="","","-")</f>
        <v/>
      </c>
      <c r="Q141" s="31"/>
      <c r="R141" s="8" t="str">
        <f>IF(O141="","",IF(O141&gt;Q141,1,0))</f>
        <v/>
      </c>
      <c r="S141" s="85" t="s">
        <v>3</v>
      </c>
      <c r="T141" s="85">
        <f>COUNTIF(F140:F142,1)+COUNTIF(J140:J142,1)+COUNTIF(N140:N142,1)+COUNTIF(R140:R142,1)</f>
        <v>2</v>
      </c>
      <c r="U141" s="84" t="s">
        <v>0</v>
      </c>
      <c r="V141" s="7">
        <f>COUNTIF(F140:F142,0)+COUNTIF(J140:J142,0)+COUNTIF(N140:N142,0)+COUNTIF(R140:R142,0)</f>
        <v>3</v>
      </c>
      <c r="W141" s="30"/>
      <c r="X141" s="57"/>
      <c r="Y141" s="28"/>
      <c r="Z141" s="56"/>
      <c r="AA141" s="140"/>
      <c r="AB141" s="139"/>
      <c r="AC141" s="138"/>
    </row>
    <row r="142" spans="1:30" s="1" customFormat="1">
      <c r="A142" s="83"/>
      <c r="B142" s="82"/>
      <c r="C142" s="81"/>
      <c r="D142" s="80"/>
      <c r="E142" s="80"/>
      <c r="F142" s="79"/>
      <c r="G142" s="78"/>
      <c r="H142" s="76" t="str">
        <f>IF(G142="","","-")</f>
        <v/>
      </c>
      <c r="I142" s="77"/>
      <c r="J142" s="76" t="str">
        <f>IF(G142="","",IF(G142&gt;I142,1,0))</f>
        <v/>
      </c>
      <c r="K142" s="78">
        <v>21</v>
      </c>
      <c r="L142" s="76" t="str">
        <f>IF(K142="","","-")</f>
        <v>-</v>
      </c>
      <c r="M142" s="77">
        <v>8</v>
      </c>
      <c r="N142" s="76">
        <f>IF(K142="","",IF(K142&gt;M142,1,0))</f>
        <v>1</v>
      </c>
      <c r="O142" s="75"/>
      <c r="P142" s="74" t="str">
        <f>IF(O142="","","-")</f>
        <v/>
      </c>
      <c r="Q142" s="73"/>
      <c r="R142" s="72" t="str">
        <f>IF(O142="","",IF(O142&gt;Q142,1,0))</f>
        <v/>
      </c>
      <c r="S142" s="71" t="s">
        <v>1</v>
      </c>
      <c r="T142" s="71">
        <f>SUM(C140:C142)+SUM(G140:G142)+SUM(K140:K142)+SUM(O140:O142)</f>
        <v>76</v>
      </c>
      <c r="U142" s="70" t="s">
        <v>0</v>
      </c>
      <c r="V142" s="69">
        <f>SUM(E140:E142)+SUM(I140:I142)+SUM(M140:M142)+SUM(Q140:Q142)</f>
        <v>78</v>
      </c>
      <c r="W142" s="68">
        <f>T142-V142</f>
        <v>-2</v>
      </c>
      <c r="X142" s="67"/>
      <c r="Y142" s="66"/>
      <c r="Z142" s="65"/>
      <c r="AA142" s="155"/>
      <c r="AB142" s="154"/>
      <c r="AC142" s="153"/>
    </row>
    <row r="143" spans="1:30" s="1" customFormat="1">
      <c r="A143" s="51"/>
      <c r="B143" s="64"/>
      <c r="C143" s="63" t="str">
        <f>IF(G139="○","×","○")</f>
        <v>○</v>
      </c>
      <c r="D143" s="62"/>
      <c r="E143" s="61"/>
      <c r="F143" s="9"/>
      <c r="G143" s="35"/>
      <c r="H143" s="34"/>
      <c r="I143" s="34"/>
      <c r="J143" s="33"/>
      <c r="K143" s="63" t="str">
        <f>IF(SUM(N144:N146)&gt;=2,"○","×")</f>
        <v>○</v>
      </c>
      <c r="L143" s="62"/>
      <c r="M143" s="61"/>
      <c r="N143" s="9"/>
      <c r="O143" s="63" t="str">
        <f>IF(R144="","",IF(SUM(R144:R146)&gt;=2,"○","×"))</f>
        <v/>
      </c>
      <c r="P143" s="62"/>
      <c r="Q143" s="61"/>
      <c r="R143" s="9"/>
      <c r="S143" s="30"/>
      <c r="T143" s="30"/>
      <c r="U143" s="7"/>
      <c r="V143" s="7"/>
      <c r="W143" s="30"/>
      <c r="X143" s="42" t="s">
        <v>13</v>
      </c>
      <c r="Y143" s="41">
        <v>1</v>
      </c>
      <c r="Z143" s="60">
        <f>RANK(W146,W142:W154,0)</f>
        <v>1</v>
      </c>
      <c r="AA143" s="140">
        <f>T144</f>
        <v>2</v>
      </c>
      <c r="AB143" s="147">
        <f>T145</f>
        <v>4</v>
      </c>
      <c r="AC143" s="146">
        <f>V146</f>
        <v>36</v>
      </c>
    </row>
    <row r="144" spans="1:30" s="1" customFormat="1">
      <c r="A144" s="59" t="s">
        <v>138</v>
      </c>
      <c r="B144" s="58"/>
      <c r="C144" s="37">
        <f>I140</f>
        <v>21</v>
      </c>
      <c r="D144" s="9" t="str">
        <f>IF(C144="","","-")</f>
        <v>-</v>
      </c>
      <c r="E144" s="36">
        <f>G140</f>
        <v>14</v>
      </c>
      <c r="F144" s="9">
        <f>IF(C144="","",IF(C144&gt;E144,1,0))</f>
        <v>1</v>
      </c>
      <c r="G144" s="35"/>
      <c r="H144" s="34"/>
      <c r="I144" s="34"/>
      <c r="J144" s="33"/>
      <c r="K144" s="37">
        <v>21</v>
      </c>
      <c r="L144" s="9" t="str">
        <f>IF(K144="","","-")</f>
        <v>-</v>
      </c>
      <c r="M144" s="36">
        <v>8</v>
      </c>
      <c r="N144" s="9">
        <f>IF(K144="","",IF(K144&gt;M144,1,0))</f>
        <v>1</v>
      </c>
      <c r="O144" s="32"/>
      <c r="P144" s="8" t="str">
        <f>IF(O144="","","-")</f>
        <v/>
      </c>
      <c r="Q144" s="31"/>
      <c r="R144" s="8" t="str">
        <f>IF(O144="","",IF(O144&gt;Q144,1,0))</f>
        <v/>
      </c>
      <c r="S144" s="30" t="s">
        <v>8</v>
      </c>
      <c r="T144" s="30">
        <f>COUNTIF(C143:R143,"○")</f>
        <v>2</v>
      </c>
      <c r="U144" s="7" t="s">
        <v>0</v>
      </c>
      <c r="V144" s="7">
        <f>COUNTIF(C143:R143,"×")</f>
        <v>0</v>
      </c>
      <c r="W144" s="30"/>
      <c r="X144" s="57"/>
      <c r="Y144" s="28"/>
      <c r="Z144" s="56"/>
      <c r="AA144" s="140"/>
      <c r="AB144" s="139"/>
      <c r="AC144" s="138"/>
    </row>
    <row r="145" spans="1:30" s="1" customFormat="1">
      <c r="A145" s="59" t="s">
        <v>34</v>
      </c>
      <c r="B145" s="58"/>
      <c r="C145" s="37">
        <f>I141</f>
        <v>21</v>
      </c>
      <c r="D145" s="9" t="str">
        <f>IF(C145="","","-")</f>
        <v>-</v>
      </c>
      <c r="E145" s="36">
        <f>G141</f>
        <v>5</v>
      </c>
      <c r="F145" s="9">
        <f>IF(C145="","",IF(C145&gt;E145,1,0))</f>
        <v>1</v>
      </c>
      <c r="G145" s="35"/>
      <c r="H145" s="34"/>
      <c r="I145" s="34"/>
      <c r="J145" s="33"/>
      <c r="K145" s="37">
        <v>21</v>
      </c>
      <c r="L145" s="9" t="str">
        <f>IF(K145="","","-")</f>
        <v>-</v>
      </c>
      <c r="M145" s="36">
        <v>9</v>
      </c>
      <c r="N145" s="9">
        <f>IF(K145="","",IF(K145&gt;M145,1,0))</f>
        <v>1</v>
      </c>
      <c r="O145" s="32"/>
      <c r="P145" s="8" t="str">
        <f>IF(O145="","","-")</f>
        <v/>
      </c>
      <c r="Q145" s="31"/>
      <c r="R145" s="8" t="str">
        <f>IF(O145="","",IF(O145&gt;Q145,1,0))</f>
        <v/>
      </c>
      <c r="S145" s="30" t="s">
        <v>3</v>
      </c>
      <c r="T145" s="30">
        <f>COUNTIF(F144:F146,1)+COUNTIF(J144:J146,1)+COUNTIF(N144:N146,1)+COUNTIF(R144:R146,1)</f>
        <v>4</v>
      </c>
      <c r="U145" s="7" t="s">
        <v>0</v>
      </c>
      <c r="V145" s="7">
        <f>COUNTIF(F144:F146,0)+COUNTIF(J144:J146,0)+COUNTIF(N144:N146,0)+COUNTIF(R144:R146,0)</f>
        <v>0</v>
      </c>
      <c r="W145" s="30"/>
      <c r="X145" s="57"/>
      <c r="Y145" s="28"/>
      <c r="Z145" s="56"/>
      <c r="AA145" s="140"/>
      <c r="AB145" s="139"/>
      <c r="AC145" s="138"/>
    </row>
    <row r="146" spans="1:30" s="1" customFormat="1">
      <c r="A146" s="83"/>
      <c r="B146" s="82"/>
      <c r="C146" s="78" t="str">
        <f>IF(I142="","",I142)</f>
        <v/>
      </c>
      <c r="D146" s="76" t="str">
        <f>IF(C146="","","-")</f>
        <v/>
      </c>
      <c r="E146" s="77" t="str">
        <f>IF(G142="","",G142)</f>
        <v/>
      </c>
      <c r="F146" s="9" t="str">
        <f>IF(C146="","",IF(C146&gt;E146,1,0))</f>
        <v/>
      </c>
      <c r="G146" s="81"/>
      <c r="H146" s="80"/>
      <c r="I146" s="80"/>
      <c r="J146" s="79"/>
      <c r="K146" s="78"/>
      <c r="L146" s="9" t="str">
        <f>IF(K146="","","-")</f>
        <v/>
      </c>
      <c r="M146" s="77"/>
      <c r="N146" s="9" t="str">
        <f>IF(K146="","",IF(K146&gt;M146,1,0))</f>
        <v/>
      </c>
      <c r="O146" s="75"/>
      <c r="P146" s="72" t="str">
        <f>IF(O146="","","-")</f>
        <v/>
      </c>
      <c r="Q146" s="73"/>
      <c r="R146" s="8" t="str">
        <f>IF(O146="","",IF(O146&gt;Q146,1,0))</f>
        <v/>
      </c>
      <c r="S146" s="68" t="s">
        <v>1</v>
      </c>
      <c r="T146" s="68">
        <f>SUM(C144:C146)+SUM(G144:G146)+SUM(K144:K146)+SUM(O144:O146)</f>
        <v>84</v>
      </c>
      <c r="U146" s="69" t="s">
        <v>0</v>
      </c>
      <c r="V146" s="69">
        <f>SUM(E144:E146)+SUM(I144:I146)+SUM(M144:M146)+SUM(Q144:Q146)</f>
        <v>36</v>
      </c>
      <c r="W146" s="68">
        <f>T146-V146</f>
        <v>48</v>
      </c>
      <c r="X146" s="67"/>
      <c r="Y146" s="66"/>
      <c r="Z146" s="65"/>
      <c r="AA146" s="155"/>
      <c r="AB146" s="154"/>
      <c r="AC146" s="153"/>
    </row>
    <row r="147" spans="1:30" s="1" customFormat="1">
      <c r="A147" s="51"/>
      <c r="B147" s="64"/>
      <c r="C147" s="46" t="str">
        <f>IF(A148="","",IF(K139="○","×","○"))</f>
        <v>×</v>
      </c>
      <c r="D147" s="45"/>
      <c r="E147" s="44"/>
      <c r="F147" s="43"/>
      <c r="G147" s="46" t="str">
        <f>IF(A148="","",IF(K143="○","×","○"))</f>
        <v>×</v>
      </c>
      <c r="H147" s="45"/>
      <c r="I147" s="44"/>
      <c r="J147" s="43"/>
      <c r="K147" s="49"/>
      <c r="L147" s="48"/>
      <c r="M147" s="48"/>
      <c r="N147" s="47"/>
      <c r="O147" s="46" t="str">
        <f>IF(R148="","",IF(SUM(R148:R150)&gt;=2,"○","×"))</f>
        <v/>
      </c>
      <c r="P147" s="45"/>
      <c r="Q147" s="44"/>
      <c r="R147" s="43"/>
      <c r="S147" s="30"/>
      <c r="T147" s="30"/>
      <c r="U147" s="7"/>
      <c r="V147" s="7"/>
      <c r="W147" s="30"/>
      <c r="X147" s="42" t="s">
        <v>5</v>
      </c>
      <c r="Y147" s="41">
        <v>3</v>
      </c>
      <c r="Z147" s="60">
        <f>IF(C147="","",RANK(W150,W142:W154,0))</f>
        <v>3</v>
      </c>
      <c r="AA147" s="148">
        <f>T148</f>
        <v>0</v>
      </c>
      <c r="AB147" s="147">
        <f>T149</f>
        <v>1</v>
      </c>
      <c r="AC147" s="146">
        <f>V150</f>
        <v>99</v>
      </c>
    </row>
    <row r="148" spans="1:30" s="1" customFormat="1">
      <c r="A148" s="59" t="s">
        <v>137</v>
      </c>
      <c r="B148" s="58"/>
      <c r="C148" s="37">
        <f>IF(A148="","",M140)</f>
        <v>21</v>
      </c>
      <c r="D148" s="9" t="str">
        <f>IF(C148="","","-")</f>
        <v>-</v>
      </c>
      <c r="E148" s="36">
        <f>IF(C148="","",K140)</f>
        <v>15</v>
      </c>
      <c r="F148" s="9">
        <f>IF(C148="","",IF(C148&gt;E148,1,0))</f>
        <v>1</v>
      </c>
      <c r="G148" s="37">
        <f>IF(A148="","",M144)</f>
        <v>8</v>
      </c>
      <c r="H148" s="9" t="str">
        <f>IF(G148="","","-")</f>
        <v>-</v>
      </c>
      <c r="I148" s="36">
        <f>IF(A148="","",K144)</f>
        <v>21</v>
      </c>
      <c r="J148" s="9">
        <f>IF(G148="","",IF(G148&gt;I148,1,0))</f>
        <v>0</v>
      </c>
      <c r="K148" s="35"/>
      <c r="L148" s="34"/>
      <c r="M148" s="34"/>
      <c r="N148" s="33"/>
      <c r="O148" s="32"/>
      <c r="P148" s="8" t="str">
        <f>IF(O148="","","-")</f>
        <v/>
      </c>
      <c r="Q148" s="31"/>
      <c r="R148" s="8" t="str">
        <f>IF(O148="","",IF(O148&gt;Q148,1,0))</f>
        <v/>
      </c>
      <c r="S148" s="30" t="s">
        <v>8</v>
      </c>
      <c r="T148" s="30">
        <f>IF(A148="","",COUNTIF(C147:R147,"○"))</f>
        <v>0</v>
      </c>
      <c r="U148" s="7" t="s">
        <v>0</v>
      </c>
      <c r="V148" s="7">
        <f>COUNTIF(C147:R147,"×")</f>
        <v>2</v>
      </c>
      <c r="W148" s="30"/>
      <c r="X148" s="57"/>
      <c r="Y148" s="28"/>
      <c r="Z148" s="56"/>
      <c r="AA148" s="140"/>
      <c r="AB148" s="139"/>
      <c r="AC148" s="138"/>
      <c r="AD148" s="172"/>
    </row>
    <row r="149" spans="1:30" s="1" customFormat="1">
      <c r="A149" s="59" t="s">
        <v>55</v>
      </c>
      <c r="B149" s="58"/>
      <c r="C149" s="37">
        <f>IF(A148="","",M141)</f>
        <v>7</v>
      </c>
      <c r="D149" s="9" t="str">
        <f>IF(C149="","","-")</f>
        <v>-</v>
      </c>
      <c r="E149" s="36">
        <f>IF(C149="","",K141)</f>
        <v>21</v>
      </c>
      <c r="F149" s="9">
        <f>IF(C149="","",IF(C149&gt;E149,1,0))</f>
        <v>0</v>
      </c>
      <c r="G149" s="37">
        <f>IF(A148="","",M145)</f>
        <v>9</v>
      </c>
      <c r="H149" s="9" t="str">
        <f>IF(G149="","","-")</f>
        <v>-</v>
      </c>
      <c r="I149" s="36">
        <f>IF(A148="","",K145)</f>
        <v>21</v>
      </c>
      <c r="J149" s="9">
        <f>IF(G149="","",IF(G149&gt;I149,1,0))</f>
        <v>0</v>
      </c>
      <c r="K149" s="35"/>
      <c r="L149" s="34"/>
      <c r="M149" s="34"/>
      <c r="N149" s="33"/>
      <c r="O149" s="32"/>
      <c r="P149" s="8" t="str">
        <f>IF(O149="","","-")</f>
        <v/>
      </c>
      <c r="Q149" s="31"/>
      <c r="R149" s="8" t="str">
        <f>IF(O149="","",IF(O149&gt;Q149,1,0))</f>
        <v/>
      </c>
      <c r="S149" s="30" t="s">
        <v>3</v>
      </c>
      <c r="T149" s="30">
        <f>COUNTIF(F148:F150,1)+COUNTIF(J148:J150,1)+COUNTIF(N148:N150,1)+COUNTIF(R148:R150,1)</f>
        <v>1</v>
      </c>
      <c r="U149" s="7" t="s">
        <v>0</v>
      </c>
      <c r="V149" s="7">
        <f>COUNTIF(F148:F150,0)+COUNTIF(J148:J150,0)+COUNTIF(N148:N150,0)+COUNTIF(R148:R150,0)</f>
        <v>4</v>
      </c>
      <c r="W149" s="30"/>
      <c r="X149" s="57"/>
      <c r="Y149" s="28"/>
      <c r="Z149" s="56"/>
      <c r="AA149" s="140"/>
      <c r="AB149" s="139"/>
      <c r="AC149" s="138"/>
    </row>
    <row r="150" spans="1:30" s="1" customFormat="1" ht="14.25" thickBot="1">
      <c r="A150" s="111"/>
      <c r="B150" s="110"/>
      <c r="C150" s="24">
        <f>IF(M142="","",M142)</f>
        <v>8</v>
      </c>
      <c r="D150" s="22" t="str">
        <f>IF(C150="","","-")</f>
        <v>-</v>
      </c>
      <c r="E150" s="23">
        <f>IF(K142="","",K142)</f>
        <v>21</v>
      </c>
      <c r="F150" s="22">
        <f>IF(C150="","",IF(C150&gt;E150,1,0))</f>
        <v>0</v>
      </c>
      <c r="G150" s="24" t="str">
        <f>IF(M146="","",M146)</f>
        <v/>
      </c>
      <c r="H150" s="22" t="str">
        <f>IF(G150="","","-")</f>
        <v/>
      </c>
      <c r="I150" s="23" t="str">
        <f>IF(K146="","",K146)</f>
        <v/>
      </c>
      <c r="J150" s="22" t="str">
        <f>IF(G150="","",IF(G150&gt;I150,1,0))</f>
        <v/>
      </c>
      <c r="K150" s="21"/>
      <c r="L150" s="20"/>
      <c r="M150" s="20"/>
      <c r="N150" s="19"/>
      <c r="O150" s="18"/>
      <c r="P150" s="16" t="str">
        <f>IF(O150="","","-")</f>
        <v/>
      </c>
      <c r="Q150" s="17"/>
      <c r="R150" s="16" t="str">
        <f>IF(O150="","",IF(O150&gt;Q150,1,0))</f>
        <v/>
      </c>
      <c r="S150" s="14" t="s">
        <v>1</v>
      </c>
      <c r="T150" s="14">
        <f>SUM(C148:C150)+SUM(G148:G150)+SUM(K148:K150)+SUM(O148:O150)</f>
        <v>53</v>
      </c>
      <c r="U150" s="15" t="s">
        <v>0</v>
      </c>
      <c r="V150" s="15">
        <f>SUM(E148:E150)+SUM(I148:I150)+SUM(M148:M150)+SUM(Q148:Q150)</f>
        <v>99</v>
      </c>
      <c r="W150" s="14">
        <f>IF(T148="","",T150-V150)</f>
        <v>-46</v>
      </c>
      <c r="X150" s="114"/>
      <c r="Y150" s="12"/>
      <c r="Z150" s="65"/>
      <c r="AA150" s="155"/>
      <c r="AB150" s="154"/>
      <c r="AC150" s="153"/>
    </row>
    <row r="151" spans="1:30" s="1" customFormat="1" hidden="1">
      <c r="A151" s="39"/>
      <c r="B151" s="112"/>
      <c r="C151" s="63" t="str">
        <f>IF(R140="","",IF(O139="○","×","○"))</f>
        <v/>
      </c>
      <c r="D151" s="62"/>
      <c r="E151" s="61"/>
      <c r="F151" s="9"/>
      <c r="G151" s="63" t="str">
        <f>IF(R144="","",IF(O143="○","×","○"))</f>
        <v/>
      </c>
      <c r="H151" s="62"/>
      <c r="I151" s="61"/>
      <c r="J151" s="9"/>
      <c r="K151" s="63" t="str">
        <f>IF(R148="","",IF(O147="○","×","○"))</f>
        <v/>
      </c>
      <c r="L151" s="62"/>
      <c r="M151" s="61"/>
      <c r="N151" s="9"/>
      <c r="O151" s="35"/>
      <c r="P151" s="34"/>
      <c r="Q151" s="34"/>
      <c r="R151" s="33"/>
      <c r="S151" s="30"/>
      <c r="T151" s="30"/>
      <c r="U151" s="7"/>
      <c r="V151" s="7"/>
      <c r="W151" s="30"/>
      <c r="X151" s="29"/>
      <c r="Y151" s="28"/>
      <c r="Z151" s="60" t="str">
        <f>IF(C151="","",RANK(W154,W142:W154,0))</f>
        <v/>
      </c>
      <c r="AA151" s="148" t="str">
        <f>T152</f>
        <v/>
      </c>
      <c r="AB151" s="147" t="str">
        <f>IF(T152="","",T153)</f>
        <v/>
      </c>
      <c r="AC151" s="146" t="str">
        <f>IF(T152="","",V154)</f>
        <v/>
      </c>
    </row>
    <row r="152" spans="1:30" s="1" customFormat="1" hidden="1">
      <c r="A152" s="59"/>
      <c r="B152" s="58"/>
      <c r="C152" s="32" t="str">
        <f>IF(Q140="","",Q140)</f>
        <v/>
      </c>
      <c r="D152" s="8" t="str">
        <f>IF(C152="","","-")</f>
        <v/>
      </c>
      <c r="E152" s="31" t="str">
        <f>IF(C152="","",O140)</f>
        <v/>
      </c>
      <c r="F152" s="8" t="str">
        <f>IF(C152="","",IF(C152&gt;E152,1,0))</f>
        <v/>
      </c>
      <c r="G152" s="32" t="str">
        <f>IF(Q144="","",Q144)</f>
        <v/>
      </c>
      <c r="H152" s="8" t="str">
        <f>IF(G152="","","-")</f>
        <v/>
      </c>
      <c r="I152" s="31" t="str">
        <f>IF(G152="","",O144)</f>
        <v/>
      </c>
      <c r="J152" s="8" t="str">
        <f>IF(G152="","",IF(G152&gt;I152,1,0))</f>
        <v/>
      </c>
      <c r="K152" s="32" t="str">
        <f>IF(Q148="","",Q148)</f>
        <v/>
      </c>
      <c r="L152" s="8" t="str">
        <f>IF(K152="","","-")</f>
        <v/>
      </c>
      <c r="M152" s="31" t="str">
        <f>IF(K152="","",O148)</f>
        <v/>
      </c>
      <c r="N152" s="8" t="str">
        <f>IF(K152="","",IF(K152&gt;M152,1,0))</f>
        <v/>
      </c>
      <c r="O152" s="35"/>
      <c r="P152" s="34"/>
      <c r="Q152" s="34"/>
      <c r="R152" s="33"/>
      <c r="S152" s="30" t="s">
        <v>8</v>
      </c>
      <c r="T152" s="30" t="str">
        <f>IF(C151="","",COUNTIF(C151:R151,"○"))</f>
        <v/>
      </c>
      <c r="U152" s="7" t="s">
        <v>0</v>
      </c>
      <c r="V152" s="7" t="str">
        <f>IF(T152="","",COUNTIF(C151:R151,"×"))</f>
        <v/>
      </c>
      <c r="W152" s="30"/>
      <c r="X152" s="57"/>
      <c r="Y152" s="28"/>
      <c r="Z152" s="56"/>
      <c r="AA152" s="140"/>
      <c r="AB152" s="139"/>
      <c r="AC152" s="138"/>
      <c r="AD152" s="172"/>
    </row>
    <row r="153" spans="1:30" s="1" customFormat="1" hidden="1">
      <c r="A153" s="59"/>
      <c r="B153" s="58"/>
      <c r="C153" s="32" t="str">
        <f>IF(Q141="","",Q141)</f>
        <v/>
      </c>
      <c r="D153" s="8" t="str">
        <f>IF(C153="","","-")</f>
        <v/>
      </c>
      <c r="E153" s="31" t="str">
        <f>IF(C153="","",O141)</f>
        <v/>
      </c>
      <c r="F153" s="8" t="str">
        <f>IF(C153="","",IF(C153&gt;E153,1,0))</f>
        <v/>
      </c>
      <c r="G153" s="32" t="str">
        <f>IF(Q145="","",Q145)</f>
        <v/>
      </c>
      <c r="H153" s="8" t="str">
        <f>IF(G153="","","-")</f>
        <v/>
      </c>
      <c r="I153" s="31" t="str">
        <f>IF(G153="","",O145)</f>
        <v/>
      </c>
      <c r="J153" s="8" t="str">
        <f>IF(G153="","",IF(G153&gt;I153,1,0))</f>
        <v/>
      </c>
      <c r="K153" s="32" t="str">
        <f>IF(Q149="","",Q149)</f>
        <v/>
      </c>
      <c r="L153" s="8" t="str">
        <f>IF(K153="","","-")</f>
        <v/>
      </c>
      <c r="M153" s="31" t="str">
        <f>IF(K153="","",O149)</f>
        <v/>
      </c>
      <c r="N153" s="8" t="str">
        <f>IF(K153="","",IF(K153&gt;M153,1,0))</f>
        <v/>
      </c>
      <c r="O153" s="35"/>
      <c r="P153" s="34"/>
      <c r="Q153" s="34"/>
      <c r="R153" s="33"/>
      <c r="S153" s="30" t="s">
        <v>3</v>
      </c>
      <c r="T153" s="30">
        <f>COUNTIF(F152:F154,1)+COUNTIF(J152:J154,1)+COUNTIF(N152:N154,1)+COUNTIF(R152:R154,1)</f>
        <v>0</v>
      </c>
      <c r="U153" s="7" t="s">
        <v>0</v>
      </c>
      <c r="V153" s="7">
        <f>COUNTIF(F152:F154,0)+COUNTIF(J152:J154,0)+COUNTIF(N152:N154,0)+COUNTIF(R152:R154,0)</f>
        <v>0</v>
      </c>
      <c r="W153" s="30"/>
      <c r="X153" s="57"/>
      <c r="Y153" s="28"/>
      <c r="Z153" s="56"/>
      <c r="AA153" s="140"/>
      <c r="AB153" s="139"/>
      <c r="AC153" s="138"/>
    </row>
    <row r="154" spans="1:30" s="1" customFormat="1" ht="14.25" hidden="1" thickBot="1">
      <c r="A154" s="111"/>
      <c r="B154" s="110"/>
      <c r="C154" s="18" t="str">
        <f>IF(Q142="","",Q142)</f>
        <v/>
      </c>
      <c r="D154" s="16" t="str">
        <f>IF(C154="","","-")</f>
        <v/>
      </c>
      <c r="E154" s="17" t="str">
        <f>IF(C154="","",O142)</f>
        <v/>
      </c>
      <c r="F154" s="16" t="str">
        <f>IF(C154="","",IF(C154&gt;E154,1,0))</f>
        <v/>
      </c>
      <c r="G154" s="18" t="str">
        <f>IF(Q146="","",Q146)</f>
        <v/>
      </c>
      <c r="H154" s="16" t="str">
        <f>IF(G154="","","-")</f>
        <v/>
      </c>
      <c r="I154" s="17" t="str">
        <f>IF(G154="","",O146)</f>
        <v/>
      </c>
      <c r="J154" s="16" t="str">
        <f>IF(G154="","",IF(G154&gt;I154,1,0))</f>
        <v/>
      </c>
      <c r="K154" s="18" t="str">
        <f>IF(Q150="","",Q150)</f>
        <v/>
      </c>
      <c r="L154" s="16" t="str">
        <f>IF(K154="","","-")</f>
        <v/>
      </c>
      <c r="M154" s="17" t="str">
        <f>IF(K154="","",O150)</f>
        <v/>
      </c>
      <c r="N154" s="16" t="str">
        <f>IF(K154="","",IF(K154&gt;M154,1,0))</f>
        <v/>
      </c>
      <c r="O154" s="21"/>
      <c r="P154" s="20"/>
      <c r="Q154" s="20"/>
      <c r="R154" s="19"/>
      <c r="S154" s="14" t="s">
        <v>1</v>
      </c>
      <c r="T154" s="14">
        <f>SUM(C152:C154)+SUM(G152:G154)+SUM(K152:K154)+SUM(O152:O154)</f>
        <v>0</v>
      </c>
      <c r="U154" s="15" t="s">
        <v>0</v>
      </c>
      <c r="V154" s="15">
        <f>SUM(E152:E154)+SUM(I152:I154)+SUM(M152:M154)+SUM(Q152:Q154)</f>
        <v>0</v>
      </c>
      <c r="W154" s="14" t="str">
        <f>IF(T152="","",T154-V154)</f>
        <v/>
      </c>
      <c r="X154" s="114"/>
      <c r="Y154" s="12"/>
      <c r="Z154" s="65"/>
      <c r="AA154" s="132"/>
      <c r="AB154" s="131"/>
      <c r="AC154" s="130"/>
    </row>
    <row r="157" spans="1:30" s="1" customFormat="1">
      <c r="A157" s="113" t="s">
        <v>136</v>
      </c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</row>
    <row r="158" spans="1:30" s="1" customFormat="1">
      <c r="A158" s="113"/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</row>
    <row r="159" spans="1:30" s="1" customFormat="1" ht="14.25" thickBot="1">
      <c r="A159" s="7"/>
      <c r="B159" s="7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7"/>
      <c r="T159" s="7"/>
      <c r="U159" s="7"/>
      <c r="V159" s="7"/>
      <c r="W159" s="7"/>
      <c r="X159" s="116"/>
      <c r="Y159" s="7"/>
      <c r="Z159" s="69"/>
    </row>
    <row r="160" spans="1:30" s="1" customFormat="1">
      <c r="A160" s="104" t="s">
        <v>24</v>
      </c>
      <c r="B160" s="97"/>
      <c r="C160" s="102" t="str">
        <f>A163</f>
        <v>上中　咲希</v>
      </c>
      <c r="D160" s="101"/>
      <c r="E160" s="101"/>
      <c r="F160" s="103"/>
      <c r="G160" s="102" t="str">
        <f>A167</f>
        <v>斉藤　彩乃</v>
      </c>
      <c r="H160" s="101"/>
      <c r="I160" s="101"/>
      <c r="J160" s="100"/>
      <c r="K160" s="102" t="str">
        <f>A171</f>
        <v>新田　綺音</v>
      </c>
      <c r="L160" s="101"/>
      <c r="M160" s="101"/>
      <c r="N160" s="100"/>
      <c r="O160" s="102" t="str">
        <f>IF(A175="","",A175)</f>
        <v/>
      </c>
      <c r="P160" s="101"/>
      <c r="Q160" s="101"/>
      <c r="R160" s="100"/>
      <c r="S160" s="99" t="s">
        <v>16</v>
      </c>
      <c r="T160" s="98"/>
      <c r="U160" s="98"/>
      <c r="V160" s="98"/>
      <c r="W160" s="97"/>
      <c r="X160" s="96" t="s">
        <v>15</v>
      </c>
      <c r="Y160" s="95" t="s">
        <v>14</v>
      </c>
      <c r="Z160" s="64" t="s">
        <v>14</v>
      </c>
    </row>
    <row r="161" spans="1:26" s="1" customFormat="1">
      <c r="A161" s="83"/>
      <c r="B161" s="90"/>
      <c r="C161" s="93" t="str">
        <f>A164</f>
        <v>（永井ＢＣ）</v>
      </c>
      <c r="D161" s="92"/>
      <c r="E161" s="92"/>
      <c r="F161" s="94"/>
      <c r="G161" s="93" t="str">
        <f>A168</f>
        <v>（神郷ＪＢＣ）</v>
      </c>
      <c r="H161" s="92"/>
      <c r="I161" s="92"/>
      <c r="J161" s="76"/>
      <c r="K161" s="93" t="str">
        <f>A172</f>
        <v>(キティタイガー）</v>
      </c>
      <c r="L161" s="92"/>
      <c r="M161" s="92"/>
      <c r="N161" s="76"/>
      <c r="O161" s="63" t="str">
        <f>IF(A176="","",A176)</f>
        <v/>
      </c>
      <c r="P161" s="62"/>
      <c r="Q161" s="62"/>
      <c r="R161" s="76"/>
      <c r="S161" s="91"/>
      <c r="T161" s="82"/>
      <c r="U161" s="82"/>
      <c r="V161" s="82"/>
      <c r="W161" s="90"/>
      <c r="X161" s="89"/>
      <c r="Y161" s="66"/>
      <c r="Z161" s="82"/>
    </row>
    <row r="162" spans="1:26" s="1" customFormat="1">
      <c r="A162" s="51"/>
      <c r="B162" s="64"/>
      <c r="C162" s="49"/>
      <c r="D162" s="48"/>
      <c r="E162" s="48"/>
      <c r="F162" s="47"/>
      <c r="G162" s="46" t="str">
        <f>IF(SUM(J163:J165)&gt;=2,"○","×")</f>
        <v>○</v>
      </c>
      <c r="H162" s="45"/>
      <c r="I162" s="44"/>
      <c r="J162" s="43"/>
      <c r="K162" s="46" t="str">
        <f>IF(SUM(N163:N165)&gt;=2,"○","×")</f>
        <v>○</v>
      </c>
      <c r="L162" s="45"/>
      <c r="M162" s="44"/>
      <c r="N162" s="43"/>
      <c r="O162" s="46" t="str">
        <f>IF(R163="","",IF(SUM(R163:R165)&gt;=2,"○","×"))</f>
        <v/>
      </c>
      <c r="P162" s="45"/>
      <c r="Q162" s="44"/>
      <c r="R162" s="43"/>
      <c r="S162" s="87"/>
      <c r="T162" s="87"/>
      <c r="U162" s="88"/>
      <c r="V162" s="88"/>
      <c r="W162" s="87"/>
      <c r="X162" s="42" t="s">
        <v>13</v>
      </c>
      <c r="Y162" s="41">
        <v>1</v>
      </c>
      <c r="Z162" s="60">
        <f>RANK(W165,W162:W177,0)</f>
        <v>1</v>
      </c>
    </row>
    <row r="163" spans="1:26" s="1" customFormat="1">
      <c r="A163" s="59" t="s">
        <v>135</v>
      </c>
      <c r="B163" s="58"/>
      <c r="C163" s="35"/>
      <c r="D163" s="34"/>
      <c r="E163" s="34"/>
      <c r="F163" s="33"/>
      <c r="G163" s="37">
        <v>21</v>
      </c>
      <c r="H163" s="9" t="str">
        <f>IF(G163="","","-")</f>
        <v>-</v>
      </c>
      <c r="I163" s="36">
        <v>7</v>
      </c>
      <c r="J163" s="9">
        <f>IF(G163="","",IF(G163&gt;I163,1,0))</f>
        <v>1</v>
      </c>
      <c r="K163" s="37">
        <v>21</v>
      </c>
      <c r="L163" s="9" t="str">
        <f>IF(K163="","","-")</f>
        <v>-</v>
      </c>
      <c r="M163" s="36">
        <v>4</v>
      </c>
      <c r="N163" s="9">
        <f>IF(K163="","",IF(K163&gt;M163,1,0))</f>
        <v>1</v>
      </c>
      <c r="O163" s="32"/>
      <c r="P163" s="86" t="str">
        <f>IF(O163="","","-")</f>
        <v/>
      </c>
      <c r="Q163" s="31"/>
      <c r="R163" s="8" t="str">
        <f>IF(O163="","",IF(O163&gt;Q163,1,0))</f>
        <v/>
      </c>
      <c r="S163" s="85" t="s">
        <v>8</v>
      </c>
      <c r="T163" s="85">
        <f>COUNTIF(C162:R162,"○")</f>
        <v>2</v>
      </c>
      <c r="U163" s="84" t="s">
        <v>0</v>
      </c>
      <c r="V163" s="7">
        <f>COUNTIF(C162:R162,"×")</f>
        <v>0</v>
      </c>
      <c r="W163" s="30"/>
      <c r="X163" s="57"/>
      <c r="Y163" s="28"/>
      <c r="Z163" s="56"/>
    </row>
    <row r="164" spans="1:26" s="1" customFormat="1">
      <c r="A164" s="59" t="s">
        <v>26</v>
      </c>
      <c r="B164" s="58"/>
      <c r="C164" s="35"/>
      <c r="D164" s="34"/>
      <c r="E164" s="34"/>
      <c r="F164" s="33"/>
      <c r="G164" s="37">
        <v>21</v>
      </c>
      <c r="H164" s="9" t="str">
        <f>IF(G164="","","-")</f>
        <v>-</v>
      </c>
      <c r="I164" s="36">
        <v>10</v>
      </c>
      <c r="J164" s="9">
        <f>IF(G164="","",IF(G164&gt;I164,1,0))</f>
        <v>1</v>
      </c>
      <c r="K164" s="37">
        <v>21</v>
      </c>
      <c r="L164" s="9" t="str">
        <f>IF(K164="","","-")</f>
        <v>-</v>
      </c>
      <c r="M164" s="36">
        <v>6</v>
      </c>
      <c r="N164" s="9">
        <f>IF(K164="","",IF(K164&gt;M164,1,0))</f>
        <v>1</v>
      </c>
      <c r="O164" s="32"/>
      <c r="P164" s="86" t="str">
        <f>IF(O164="","","-")</f>
        <v/>
      </c>
      <c r="Q164" s="31"/>
      <c r="R164" s="8" t="str">
        <f>IF(O164="","",IF(O164&gt;Q164,1,0))</f>
        <v/>
      </c>
      <c r="S164" s="85" t="s">
        <v>3</v>
      </c>
      <c r="T164" s="85">
        <f>COUNTIF(F163:F165,1)+COUNTIF(J163:J165,1)+COUNTIF(N163:N165,1)+COUNTIF(R163:R165,1)</f>
        <v>4</v>
      </c>
      <c r="U164" s="84" t="s">
        <v>0</v>
      </c>
      <c r="V164" s="7">
        <f>COUNTIF(F163:F165,0)+COUNTIF(J163:J165,0)+COUNTIF(N163:N165,0)+COUNTIF(R163:R165,0)</f>
        <v>0</v>
      </c>
      <c r="W164" s="30"/>
      <c r="X164" s="57"/>
      <c r="Y164" s="28"/>
      <c r="Z164" s="56"/>
    </row>
    <row r="165" spans="1:26" s="1" customFormat="1">
      <c r="A165" s="83"/>
      <c r="B165" s="82"/>
      <c r="C165" s="81"/>
      <c r="D165" s="80"/>
      <c r="E165" s="80"/>
      <c r="F165" s="79"/>
      <c r="G165" s="78"/>
      <c r="H165" s="76" t="str">
        <f>IF(G165="","","-")</f>
        <v/>
      </c>
      <c r="I165" s="77"/>
      <c r="J165" s="76" t="str">
        <f>IF(G165="","",IF(G165&gt;I165,1,0))</f>
        <v/>
      </c>
      <c r="K165" s="78"/>
      <c r="L165" s="76" t="str">
        <f>IF(K165="","","-")</f>
        <v/>
      </c>
      <c r="M165" s="77"/>
      <c r="N165" s="76" t="str">
        <f>IF(K165="","",IF(K165&gt;M165,1,0))</f>
        <v/>
      </c>
      <c r="O165" s="75"/>
      <c r="P165" s="74" t="str">
        <f>IF(O165="","","-")</f>
        <v/>
      </c>
      <c r="Q165" s="73"/>
      <c r="R165" s="72" t="str">
        <f>IF(O165="","",IF(O165&gt;Q165,1,0))</f>
        <v/>
      </c>
      <c r="S165" s="71" t="s">
        <v>1</v>
      </c>
      <c r="T165" s="71">
        <f>SUM(C163:C165)+SUM(G163:G165)+SUM(K163:K165)+SUM(O163:O165)</f>
        <v>84</v>
      </c>
      <c r="U165" s="70" t="s">
        <v>0</v>
      </c>
      <c r="V165" s="69">
        <f>SUM(E163:E165)+SUM(I163:I165)+SUM(M163:M165)+SUM(Q163:Q165)</f>
        <v>27</v>
      </c>
      <c r="W165" s="68">
        <f>T165-V165</f>
        <v>57</v>
      </c>
      <c r="X165" s="67"/>
      <c r="Y165" s="66"/>
      <c r="Z165" s="65"/>
    </row>
    <row r="166" spans="1:26" s="1" customFormat="1">
      <c r="A166" s="51"/>
      <c r="B166" s="64"/>
      <c r="C166" s="63" t="str">
        <f>IF(G162="○","×","○")</f>
        <v>×</v>
      </c>
      <c r="D166" s="62"/>
      <c r="E166" s="61"/>
      <c r="F166" s="9"/>
      <c r="G166" s="35"/>
      <c r="H166" s="34"/>
      <c r="I166" s="34"/>
      <c r="J166" s="33"/>
      <c r="K166" s="63" t="str">
        <f>IF(SUM(N167:N169)&gt;=2,"○","×")</f>
        <v>○</v>
      </c>
      <c r="L166" s="62"/>
      <c r="M166" s="61"/>
      <c r="N166" s="9"/>
      <c r="O166" s="63" t="str">
        <f>IF(R167="","",IF(SUM(R167:R169)&gt;=2,"○","×"))</f>
        <v/>
      </c>
      <c r="P166" s="62"/>
      <c r="Q166" s="61"/>
      <c r="R166" s="9"/>
      <c r="S166" s="30"/>
      <c r="T166" s="30"/>
      <c r="U166" s="7"/>
      <c r="V166" s="7"/>
      <c r="W166" s="30"/>
      <c r="X166" s="42" t="s">
        <v>10</v>
      </c>
      <c r="Y166" s="41">
        <v>2</v>
      </c>
      <c r="Z166" s="60">
        <f>RANK(W169,W165:W177,0)</f>
        <v>2</v>
      </c>
    </row>
    <row r="167" spans="1:26" s="1" customFormat="1">
      <c r="A167" s="59" t="s">
        <v>134</v>
      </c>
      <c r="B167" s="58"/>
      <c r="C167" s="37">
        <f>I163</f>
        <v>7</v>
      </c>
      <c r="D167" s="9" t="str">
        <f>IF(C167="","","-")</f>
        <v>-</v>
      </c>
      <c r="E167" s="36">
        <f>G163</f>
        <v>21</v>
      </c>
      <c r="F167" s="9">
        <f>IF(C167="","",IF(C167&gt;E167,1,0))</f>
        <v>0</v>
      </c>
      <c r="G167" s="35"/>
      <c r="H167" s="34"/>
      <c r="I167" s="34"/>
      <c r="J167" s="33"/>
      <c r="K167" s="37">
        <v>21</v>
      </c>
      <c r="L167" s="9" t="str">
        <f>IF(K167="","","-")</f>
        <v>-</v>
      </c>
      <c r="M167" s="36">
        <v>9</v>
      </c>
      <c r="N167" s="9">
        <f>IF(K167="","",IF(K167&gt;M167,1,0))</f>
        <v>1</v>
      </c>
      <c r="O167" s="32"/>
      <c r="P167" s="8" t="str">
        <f>IF(O167="","","-")</f>
        <v/>
      </c>
      <c r="Q167" s="31"/>
      <c r="R167" s="8" t="str">
        <f>IF(O167="","",IF(O167&gt;Q167,1,0))</f>
        <v/>
      </c>
      <c r="S167" s="30" t="s">
        <v>8</v>
      </c>
      <c r="T167" s="30">
        <f>COUNTIF(C166:R166,"○")</f>
        <v>1</v>
      </c>
      <c r="U167" s="7" t="s">
        <v>0</v>
      </c>
      <c r="V167" s="7">
        <f>COUNTIF(C166:R166,"×")</f>
        <v>1</v>
      </c>
      <c r="W167" s="30"/>
      <c r="X167" s="57"/>
      <c r="Y167" s="28"/>
      <c r="Z167" s="56"/>
    </row>
    <row r="168" spans="1:26" s="1" customFormat="1">
      <c r="A168" s="59" t="s">
        <v>55</v>
      </c>
      <c r="B168" s="58"/>
      <c r="C168" s="37">
        <f>I164</f>
        <v>10</v>
      </c>
      <c r="D168" s="9" t="str">
        <f>IF(C168="","","-")</f>
        <v>-</v>
      </c>
      <c r="E168" s="36">
        <f>G164</f>
        <v>21</v>
      </c>
      <c r="F168" s="9">
        <f>IF(C168="","",IF(C168&gt;E168,1,0))</f>
        <v>0</v>
      </c>
      <c r="G168" s="35"/>
      <c r="H168" s="34"/>
      <c r="I168" s="34"/>
      <c r="J168" s="33"/>
      <c r="K168" s="37">
        <v>21</v>
      </c>
      <c r="L168" s="9" t="str">
        <f>IF(K168="","","-")</f>
        <v>-</v>
      </c>
      <c r="M168" s="36">
        <v>16</v>
      </c>
      <c r="N168" s="9">
        <f>IF(K168="","",IF(K168&gt;M168,1,0))</f>
        <v>1</v>
      </c>
      <c r="O168" s="32"/>
      <c r="P168" s="8" t="str">
        <f>IF(O168="","","-")</f>
        <v/>
      </c>
      <c r="Q168" s="31"/>
      <c r="R168" s="8" t="str">
        <f>IF(O168="","",IF(O168&gt;Q168,1,0))</f>
        <v/>
      </c>
      <c r="S168" s="30" t="s">
        <v>3</v>
      </c>
      <c r="T168" s="30">
        <f>COUNTIF(F167:F169,1)+COUNTIF(J167:J169,1)+COUNTIF(N167:N169,1)+COUNTIF(R167:R169,1)</f>
        <v>2</v>
      </c>
      <c r="U168" s="7" t="s">
        <v>0</v>
      </c>
      <c r="V168" s="7">
        <f>COUNTIF(F167:F169,0)+COUNTIF(J167:J169,0)+COUNTIF(N167:N169,0)+COUNTIF(R167:R169,0)</f>
        <v>2</v>
      </c>
      <c r="W168" s="30"/>
      <c r="X168" s="57"/>
      <c r="Y168" s="28"/>
      <c r="Z168" s="56"/>
    </row>
    <row r="169" spans="1:26" s="1" customFormat="1">
      <c r="A169" s="83"/>
      <c r="B169" s="82"/>
      <c r="C169" s="78" t="str">
        <f>IF(I165="","",I165)</f>
        <v/>
      </c>
      <c r="D169" s="76" t="str">
        <f>IF(C169="","","-")</f>
        <v/>
      </c>
      <c r="E169" s="77" t="str">
        <f>IF(G165="","",G165)</f>
        <v/>
      </c>
      <c r="F169" s="9" t="str">
        <f>IF(C169="","",IF(C169&gt;E169,1,0))</f>
        <v/>
      </c>
      <c r="G169" s="81"/>
      <c r="H169" s="80"/>
      <c r="I169" s="80"/>
      <c r="J169" s="79"/>
      <c r="K169" s="78"/>
      <c r="L169" s="9" t="str">
        <f>IF(K169="","","-")</f>
        <v/>
      </c>
      <c r="M169" s="77"/>
      <c r="N169" s="9" t="str">
        <f>IF(K169="","",IF(K169&gt;M169,1,0))</f>
        <v/>
      </c>
      <c r="O169" s="75"/>
      <c r="P169" s="72" t="str">
        <f>IF(O169="","","-")</f>
        <v/>
      </c>
      <c r="Q169" s="73"/>
      <c r="R169" s="8" t="str">
        <f>IF(O169="","",IF(O169&gt;Q169,1,0))</f>
        <v/>
      </c>
      <c r="S169" s="68" t="s">
        <v>1</v>
      </c>
      <c r="T169" s="68">
        <f>SUM(C167:C169)+SUM(G167:G169)+SUM(K167:K169)+SUM(O167:O169)</f>
        <v>59</v>
      </c>
      <c r="U169" s="69" t="s">
        <v>0</v>
      </c>
      <c r="V169" s="69">
        <f>SUM(E167:E169)+SUM(I167:I169)+SUM(M167:M169)+SUM(Q167:Q169)</f>
        <v>67</v>
      </c>
      <c r="W169" s="68">
        <f>T169-V169</f>
        <v>-8</v>
      </c>
      <c r="X169" s="67"/>
      <c r="Y169" s="66"/>
      <c r="Z169" s="65"/>
    </row>
    <row r="170" spans="1:26" s="1" customFormat="1">
      <c r="A170" s="51"/>
      <c r="B170" s="64"/>
      <c r="C170" s="46" t="str">
        <f>IF(A171="","",IF(K162="○","×","○"))</f>
        <v>×</v>
      </c>
      <c r="D170" s="45"/>
      <c r="E170" s="44"/>
      <c r="F170" s="43"/>
      <c r="G170" s="46" t="str">
        <f>IF(A171="","",IF(K166="○","×","○"))</f>
        <v>×</v>
      </c>
      <c r="H170" s="45"/>
      <c r="I170" s="44"/>
      <c r="J170" s="43"/>
      <c r="K170" s="49"/>
      <c r="L170" s="48"/>
      <c r="M170" s="48"/>
      <c r="N170" s="47"/>
      <c r="O170" s="46" t="str">
        <f>IF(R171="","",IF(SUM(R171:R173)&gt;=2,"○","×"))</f>
        <v/>
      </c>
      <c r="P170" s="45"/>
      <c r="Q170" s="44"/>
      <c r="R170" s="43"/>
      <c r="S170" s="30"/>
      <c r="T170" s="30"/>
      <c r="U170" s="7"/>
      <c r="V170" s="7"/>
      <c r="W170" s="30"/>
      <c r="X170" s="42" t="s">
        <v>5</v>
      </c>
      <c r="Y170" s="41">
        <v>3</v>
      </c>
      <c r="Z170" s="60">
        <f>IF(C170="","",RANK(W173,W165:W177,0))</f>
        <v>3</v>
      </c>
    </row>
    <row r="171" spans="1:26" s="1" customFormat="1">
      <c r="A171" s="59" t="s">
        <v>133</v>
      </c>
      <c r="B171" s="58"/>
      <c r="C171" s="37">
        <f>IF(A171="","",M163)</f>
        <v>4</v>
      </c>
      <c r="D171" s="9" t="str">
        <f>IF(C171="","","-")</f>
        <v>-</v>
      </c>
      <c r="E171" s="36">
        <f>IF(C171="","",K163)</f>
        <v>21</v>
      </c>
      <c r="F171" s="9">
        <f>IF(C171="","",IF(C171&gt;E171,1,0))</f>
        <v>0</v>
      </c>
      <c r="G171" s="37">
        <f>IF(A171="","",M167)</f>
        <v>9</v>
      </c>
      <c r="H171" s="9" t="str">
        <f>IF(G171="","","-")</f>
        <v>-</v>
      </c>
      <c r="I171" s="36">
        <f>IF(A171="","",K167)</f>
        <v>21</v>
      </c>
      <c r="J171" s="9">
        <f>IF(G171="","",IF(G171&gt;I171,1,0))</f>
        <v>0</v>
      </c>
      <c r="K171" s="35"/>
      <c r="L171" s="34"/>
      <c r="M171" s="34"/>
      <c r="N171" s="33"/>
      <c r="O171" s="32"/>
      <c r="P171" s="8" t="str">
        <f>IF(O171="","","-")</f>
        <v/>
      </c>
      <c r="Q171" s="31"/>
      <c r="R171" s="8" t="str">
        <f>IF(O171="","",IF(O171&gt;Q171,1,0))</f>
        <v/>
      </c>
      <c r="S171" s="30" t="s">
        <v>8</v>
      </c>
      <c r="T171" s="30">
        <f>IF(A171="","",COUNTIF(C170:R170,"○"))</f>
        <v>0</v>
      </c>
      <c r="U171" s="7" t="s">
        <v>0</v>
      </c>
      <c r="V171" s="7">
        <f>COUNTIF(C170:R170,"×")</f>
        <v>2</v>
      </c>
      <c r="W171" s="30"/>
      <c r="X171" s="57"/>
      <c r="Y171" s="28"/>
      <c r="Z171" s="56"/>
    </row>
    <row r="172" spans="1:26" s="1" customFormat="1">
      <c r="A172" s="59" t="s">
        <v>66</v>
      </c>
      <c r="B172" s="58"/>
      <c r="C172" s="37">
        <f>IF(A171="","",M164)</f>
        <v>6</v>
      </c>
      <c r="D172" s="9" t="str">
        <f>IF(C172="","","-")</f>
        <v>-</v>
      </c>
      <c r="E172" s="36">
        <f>IF(C172="","",K164)</f>
        <v>21</v>
      </c>
      <c r="F172" s="9">
        <f>IF(C172="","",IF(C172&gt;E172,1,0))</f>
        <v>0</v>
      </c>
      <c r="G172" s="37">
        <f>IF(A171="","",M168)</f>
        <v>16</v>
      </c>
      <c r="H172" s="9" t="str">
        <f>IF(G172="","","-")</f>
        <v>-</v>
      </c>
      <c r="I172" s="36">
        <f>IF(A171="","",K168)</f>
        <v>21</v>
      </c>
      <c r="J172" s="9">
        <f>IF(G172="","",IF(G172&gt;I172,1,0))</f>
        <v>0</v>
      </c>
      <c r="K172" s="35"/>
      <c r="L172" s="34"/>
      <c r="M172" s="34"/>
      <c r="N172" s="33"/>
      <c r="O172" s="32"/>
      <c r="P172" s="8" t="str">
        <f>IF(O172="","","-")</f>
        <v/>
      </c>
      <c r="Q172" s="31"/>
      <c r="R172" s="8" t="str">
        <f>IF(O172="","",IF(O172&gt;Q172,1,0))</f>
        <v/>
      </c>
      <c r="S172" s="30" t="s">
        <v>3</v>
      </c>
      <c r="T172" s="30">
        <f>COUNTIF(F171:F173,1)+COUNTIF(J171:J173,1)+COUNTIF(N171:N173,1)+COUNTIF(R171:R173,1)</f>
        <v>0</v>
      </c>
      <c r="U172" s="7" t="s">
        <v>0</v>
      </c>
      <c r="V172" s="7">
        <f>COUNTIF(F171:F173,0)+COUNTIF(J171:J173,0)+COUNTIF(N171:N173,0)+COUNTIF(R171:R173,0)</f>
        <v>4</v>
      </c>
      <c r="W172" s="30"/>
      <c r="X172" s="57"/>
      <c r="Y172" s="28"/>
      <c r="Z172" s="56"/>
    </row>
    <row r="173" spans="1:26" s="1" customFormat="1" ht="14.25" thickBot="1">
      <c r="A173" s="111"/>
      <c r="B173" s="110"/>
      <c r="C173" s="24" t="str">
        <f>IF(M165="","",M165)</f>
        <v/>
      </c>
      <c r="D173" s="22" t="str">
        <f>IF(C173="","","-")</f>
        <v/>
      </c>
      <c r="E173" s="23" t="str">
        <f>IF(K165="","",K165)</f>
        <v/>
      </c>
      <c r="F173" s="22" t="str">
        <f>IF(C173="","",IF(C173&gt;E173,1,0))</f>
        <v/>
      </c>
      <c r="G173" s="24" t="str">
        <f>IF(M169="","",M169)</f>
        <v/>
      </c>
      <c r="H173" s="22" t="str">
        <f>IF(G173="","","-")</f>
        <v/>
      </c>
      <c r="I173" s="23" t="str">
        <f>IF(K169="","",K169)</f>
        <v/>
      </c>
      <c r="J173" s="22" t="str">
        <f>IF(G173="","",IF(G173&gt;I173,1,0))</f>
        <v/>
      </c>
      <c r="K173" s="21"/>
      <c r="L173" s="20"/>
      <c r="M173" s="20"/>
      <c r="N173" s="19"/>
      <c r="O173" s="18"/>
      <c r="P173" s="16" t="str">
        <f>IF(O173="","","-")</f>
        <v/>
      </c>
      <c r="Q173" s="17"/>
      <c r="R173" s="16" t="str">
        <f>IF(O173="","",IF(O173&gt;Q173,1,0))</f>
        <v/>
      </c>
      <c r="S173" s="14" t="s">
        <v>1</v>
      </c>
      <c r="T173" s="14">
        <f>SUM(C171:C173)+SUM(G171:G173)+SUM(K171:K173)+SUM(O171:O173)</f>
        <v>35</v>
      </c>
      <c r="U173" s="15" t="s">
        <v>0</v>
      </c>
      <c r="V173" s="15">
        <f>SUM(E171:E173)+SUM(I171:I173)+SUM(M171:M173)+SUM(Q171:Q173)</f>
        <v>84</v>
      </c>
      <c r="W173" s="14">
        <f>IF(T171="","",T173-V173)</f>
        <v>-49</v>
      </c>
      <c r="X173" s="114"/>
      <c r="Y173" s="12"/>
      <c r="Z173" s="65"/>
    </row>
    <row r="174" spans="1:26" s="1" customFormat="1">
      <c r="A174" s="39"/>
      <c r="B174" s="112"/>
      <c r="C174" s="63" t="str">
        <f>IF(R163="","",IF(O162="○","×","○"))</f>
        <v/>
      </c>
      <c r="D174" s="62"/>
      <c r="E174" s="61"/>
      <c r="F174" s="9"/>
      <c r="G174" s="63" t="str">
        <f>IF(R167="","",IF(O166="○","×","○"))</f>
        <v/>
      </c>
      <c r="H174" s="62"/>
      <c r="I174" s="61"/>
      <c r="J174" s="9"/>
      <c r="K174" s="63" t="str">
        <f>IF(R171="","",IF(O170="○","×","○"))</f>
        <v/>
      </c>
      <c r="L174" s="62"/>
      <c r="M174" s="61"/>
      <c r="N174" s="9"/>
      <c r="O174" s="35"/>
      <c r="P174" s="34"/>
      <c r="Q174" s="34"/>
      <c r="R174" s="33"/>
      <c r="S174" s="30"/>
      <c r="T174" s="30"/>
      <c r="U174" s="7"/>
      <c r="V174" s="7"/>
      <c r="W174" s="30"/>
      <c r="X174" s="174"/>
      <c r="Y174" s="28"/>
      <c r="Z174" s="60" t="str">
        <f>IF(C174="","",RANK(W177,W165:W177,0))</f>
        <v/>
      </c>
    </row>
    <row r="175" spans="1:26" s="1" customFormat="1">
      <c r="A175" s="59"/>
      <c r="B175" s="58"/>
      <c r="C175" s="32" t="str">
        <f>IF(Q163="","",Q163)</f>
        <v/>
      </c>
      <c r="D175" s="8" t="str">
        <f>IF(C175="","","-")</f>
        <v/>
      </c>
      <c r="E175" s="31" t="str">
        <f>IF(C175="","",O163)</f>
        <v/>
      </c>
      <c r="F175" s="8" t="str">
        <f>IF(C175="","",IF(C175&gt;E175,1,0))</f>
        <v/>
      </c>
      <c r="G175" s="32" t="str">
        <f>IF(Q167="","",Q167)</f>
        <v/>
      </c>
      <c r="H175" s="8" t="str">
        <f>IF(G175="","","-")</f>
        <v/>
      </c>
      <c r="I175" s="31" t="str">
        <f>IF(G175="","",O167)</f>
        <v/>
      </c>
      <c r="J175" s="8" t="str">
        <f>IF(G175="","",IF(G175&gt;I175,1,0))</f>
        <v/>
      </c>
      <c r="K175" s="32" t="str">
        <f>IF(Q171="","",Q171)</f>
        <v/>
      </c>
      <c r="L175" s="8" t="str">
        <f>IF(K175="","","-")</f>
        <v/>
      </c>
      <c r="M175" s="31" t="str">
        <f>IF(K175="","",O171)</f>
        <v/>
      </c>
      <c r="N175" s="8" t="str">
        <f>IF(K175="","",IF(K175&gt;M175,1,0))</f>
        <v/>
      </c>
      <c r="O175" s="35"/>
      <c r="P175" s="34"/>
      <c r="Q175" s="34"/>
      <c r="R175" s="33"/>
      <c r="S175" s="30" t="s">
        <v>8</v>
      </c>
      <c r="T175" s="30" t="str">
        <f>IF(C174="","",COUNTIF(C174:R174,"○"))</f>
        <v/>
      </c>
      <c r="U175" s="7" t="s">
        <v>0</v>
      </c>
      <c r="V175" s="7" t="str">
        <f>IF(T175="","",COUNTIF(C174:R174,"×"))</f>
        <v/>
      </c>
      <c r="W175" s="30"/>
      <c r="X175" s="174"/>
      <c r="Y175" s="28"/>
      <c r="Z175" s="56"/>
    </row>
    <row r="176" spans="1:26" s="1" customFormat="1">
      <c r="A176" s="59"/>
      <c r="B176" s="58"/>
      <c r="C176" s="32" t="str">
        <f>IF(Q164="","",Q164)</f>
        <v/>
      </c>
      <c r="D176" s="8" t="str">
        <f>IF(C176="","","-")</f>
        <v/>
      </c>
      <c r="E176" s="31" t="str">
        <f>IF(C176="","",O164)</f>
        <v/>
      </c>
      <c r="F176" s="8" t="str">
        <f>IF(C176="","",IF(C176&gt;E176,1,0))</f>
        <v/>
      </c>
      <c r="G176" s="32" t="str">
        <f>IF(Q168="","",Q168)</f>
        <v/>
      </c>
      <c r="H176" s="8" t="str">
        <f>IF(G176="","","-")</f>
        <v/>
      </c>
      <c r="I176" s="31" t="str">
        <f>IF(G176="","",O168)</f>
        <v/>
      </c>
      <c r="J176" s="8" t="str">
        <f>IF(G176="","",IF(G176&gt;I176,1,0))</f>
        <v/>
      </c>
      <c r="K176" s="32" t="str">
        <f>IF(Q172="","",Q172)</f>
        <v/>
      </c>
      <c r="L176" s="8" t="str">
        <f>IF(K176="","","-")</f>
        <v/>
      </c>
      <c r="M176" s="31" t="str">
        <f>IF(K176="","",O172)</f>
        <v/>
      </c>
      <c r="N176" s="8" t="str">
        <f>IF(K176="","",IF(K176&gt;M176,1,0))</f>
        <v/>
      </c>
      <c r="O176" s="35"/>
      <c r="P176" s="34"/>
      <c r="Q176" s="34"/>
      <c r="R176" s="33"/>
      <c r="S176" s="30" t="s">
        <v>3</v>
      </c>
      <c r="T176" s="30">
        <f>COUNTIF(F175:F177,1)+COUNTIF(J175:J177,1)+COUNTIF(N175:N177,1)+COUNTIF(R175:R177,1)</f>
        <v>0</v>
      </c>
      <c r="U176" s="7" t="s">
        <v>0</v>
      </c>
      <c r="V176" s="7">
        <f>COUNTIF(F175:F177,0)+COUNTIF(J175:J177,0)+COUNTIF(N175:N177,0)+COUNTIF(R175:R177,0)</f>
        <v>0</v>
      </c>
      <c r="W176" s="30"/>
      <c r="X176" s="174"/>
      <c r="Y176" s="28"/>
      <c r="Z176" s="56"/>
    </row>
    <row r="177" spans="1:26" s="1" customFormat="1" ht="14.25" thickBot="1">
      <c r="A177" s="111"/>
      <c r="B177" s="110"/>
      <c r="C177" s="18" t="str">
        <f>IF(Q165="","",Q165)</f>
        <v/>
      </c>
      <c r="D177" s="16" t="str">
        <f>IF(C177="","","-")</f>
        <v/>
      </c>
      <c r="E177" s="17" t="str">
        <f>IF(C177="","",O165)</f>
        <v/>
      </c>
      <c r="F177" s="16" t="str">
        <f>IF(C177="","",IF(C177&gt;E177,1,0))</f>
        <v/>
      </c>
      <c r="G177" s="18" t="str">
        <f>IF(Q169="","",Q169)</f>
        <v/>
      </c>
      <c r="H177" s="16" t="str">
        <f>IF(G177="","","-")</f>
        <v/>
      </c>
      <c r="I177" s="17" t="str">
        <f>IF(G177="","",O169)</f>
        <v/>
      </c>
      <c r="J177" s="16" t="str">
        <f>IF(G177="","",IF(G177&gt;I177,1,0))</f>
        <v/>
      </c>
      <c r="K177" s="18" t="str">
        <f>IF(Q173="","",Q173)</f>
        <v/>
      </c>
      <c r="L177" s="16" t="str">
        <f>IF(K177="","","-")</f>
        <v/>
      </c>
      <c r="M177" s="17" t="str">
        <f>IF(K177="","",O173)</f>
        <v/>
      </c>
      <c r="N177" s="16" t="str">
        <f>IF(K177="","",IF(K177&gt;M177,1,0))</f>
        <v/>
      </c>
      <c r="O177" s="21"/>
      <c r="P177" s="20"/>
      <c r="Q177" s="20"/>
      <c r="R177" s="19"/>
      <c r="S177" s="14" t="s">
        <v>1</v>
      </c>
      <c r="T177" s="14">
        <f>SUM(C175:C177)+SUM(G175:G177)+SUM(K175:K177)+SUM(O175:O177)</f>
        <v>0</v>
      </c>
      <c r="U177" s="15" t="s">
        <v>0</v>
      </c>
      <c r="V177" s="15">
        <f>SUM(E175:E177)+SUM(I175:I177)+SUM(M175:M177)+SUM(Q175:Q177)</f>
        <v>0</v>
      </c>
      <c r="W177" s="14" t="str">
        <f>IF(T175="","",T177-V177)</f>
        <v/>
      </c>
      <c r="X177" s="173"/>
      <c r="Y177" s="12"/>
      <c r="Z177" s="65"/>
    </row>
    <row r="178" spans="1:26" s="1" customFormat="1" ht="14.25" thickBot="1"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X178" s="115"/>
    </row>
    <row r="179" spans="1:26" s="1" customFormat="1">
      <c r="A179" s="104" t="s">
        <v>17</v>
      </c>
      <c r="B179" s="97"/>
      <c r="C179" s="102" t="str">
        <f>A182</f>
        <v>奥本　真愛</v>
      </c>
      <c r="D179" s="101"/>
      <c r="E179" s="101"/>
      <c r="F179" s="103"/>
      <c r="G179" s="102" t="str">
        <f>A186</f>
        <v>宮本　陽菜</v>
      </c>
      <c r="H179" s="101"/>
      <c r="I179" s="101"/>
      <c r="J179" s="100"/>
      <c r="K179" s="102" t="str">
        <f>A190</f>
        <v>大西　杏果</v>
      </c>
      <c r="L179" s="101"/>
      <c r="M179" s="101"/>
      <c r="N179" s="100"/>
      <c r="O179" s="102" t="str">
        <f>IF(A194="","",A194)</f>
        <v/>
      </c>
      <c r="P179" s="101"/>
      <c r="Q179" s="101"/>
      <c r="R179" s="100"/>
      <c r="S179" s="99" t="s">
        <v>16</v>
      </c>
      <c r="T179" s="98"/>
      <c r="U179" s="98"/>
      <c r="V179" s="98"/>
      <c r="W179" s="97"/>
      <c r="X179" s="96" t="s">
        <v>15</v>
      </c>
      <c r="Y179" s="95" t="s">
        <v>14</v>
      </c>
      <c r="Z179" s="64" t="s">
        <v>14</v>
      </c>
    </row>
    <row r="180" spans="1:26" s="1" customFormat="1">
      <c r="A180" s="83"/>
      <c r="B180" s="90"/>
      <c r="C180" s="93" t="str">
        <f>A183</f>
        <v>(キティタイガー）</v>
      </c>
      <c r="D180" s="92"/>
      <c r="E180" s="92"/>
      <c r="F180" s="94"/>
      <c r="G180" s="93" t="str">
        <f>A187</f>
        <v>（たまひよＪｒ）</v>
      </c>
      <c r="H180" s="92"/>
      <c r="I180" s="92"/>
      <c r="J180" s="76"/>
      <c r="K180" s="93" t="str">
        <f>A191</f>
        <v>（Ｊｒスクール）</v>
      </c>
      <c r="L180" s="92"/>
      <c r="M180" s="92"/>
      <c r="N180" s="76"/>
      <c r="O180" s="63" t="str">
        <f>IF(A195="","",A195)</f>
        <v/>
      </c>
      <c r="P180" s="62"/>
      <c r="Q180" s="62"/>
      <c r="R180" s="76"/>
      <c r="S180" s="91"/>
      <c r="T180" s="82"/>
      <c r="U180" s="82"/>
      <c r="V180" s="82"/>
      <c r="W180" s="90"/>
      <c r="X180" s="89"/>
      <c r="Y180" s="66"/>
      <c r="Z180" s="82"/>
    </row>
    <row r="181" spans="1:26" s="1" customFormat="1">
      <c r="A181" s="51"/>
      <c r="B181" s="64"/>
      <c r="C181" s="49"/>
      <c r="D181" s="48"/>
      <c r="E181" s="48"/>
      <c r="F181" s="47"/>
      <c r="G181" s="46" t="str">
        <f>IF(SUM(J182:J184)&gt;=2,"○","×")</f>
        <v>○</v>
      </c>
      <c r="H181" s="45"/>
      <c r="I181" s="44"/>
      <c r="J181" s="43"/>
      <c r="K181" s="46" t="str">
        <f>IF(SUM(N182:N184)&gt;=2,"○","×")</f>
        <v>○</v>
      </c>
      <c r="L181" s="45"/>
      <c r="M181" s="44"/>
      <c r="N181" s="43"/>
      <c r="O181" s="46" t="str">
        <f>IF(R182="","",IF(SUM(R182:R184)&gt;=2,"○","×"))</f>
        <v/>
      </c>
      <c r="P181" s="45"/>
      <c r="Q181" s="44"/>
      <c r="R181" s="43"/>
      <c r="S181" s="87"/>
      <c r="T181" s="87"/>
      <c r="U181" s="88"/>
      <c r="V181" s="88"/>
      <c r="W181" s="87"/>
      <c r="X181" s="42" t="s">
        <v>13</v>
      </c>
      <c r="Y181" s="41">
        <v>1</v>
      </c>
      <c r="Z181" s="60">
        <f>RANK(W184,W181:W196,0)</f>
        <v>1</v>
      </c>
    </row>
    <row r="182" spans="1:26" s="1" customFormat="1">
      <c r="A182" s="59" t="s">
        <v>132</v>
      </c>
      <c r="B182" s="58"/>
      <c r="C182" s="35"/>
      <c r="D182" s="34"/>
      <c r="E182" s="34"/>
      <c r="F182" s="33"/>
      <c r="G182" s="37">
        <v>21</v>
      </c>
      <c r="H182" s="9" t="str">
        <f>IF(G182="","","-")</f>
        <v>-</v>
      </c>
      <c r="I182" s="36">
        <v>2</v>
      </c>
      <c r="J182" s="9">
        <f>IF(G182="","",IF(G182&gt;I182,1,0))</f>
        <v>1</v>
      </c>
      <c r="K182" s="37">
        <v>21</v>
      </c>
      <c r="L182" s="9" t="str">
        <f>IF(K182="","","-")</f>
        <v>-</v>
      </c>
      <c r="M182" s="36">
        <v>1</v>
      </c>
      <c r="N182" s="9">
        <f>IF(K182="","",IF(K182&gt;M182,1,0))</f>
        <v>1</v>
      </c>
      <c r="O182" s="32"/>
      <c r="P182" s="86" t="str">
        <f>IF(O182="","","-")</f>
        <v/>
      </c>
      <c r="Q182" s="31"/>
      <c r="R182" s="8" t="str">
        <f>IF(O182="","",IF(O182&gt;Q182,1,0))</f>
        <v/>
      </c>
      <c r="S182" s="85" t="s">
        <v>8</v>
      </c>
      <c r="T182" s="85">
        <f>COUNTIF(C181:R181,"○")</f>
        <v>2</v>
      </c>
      <c r="U182" s="84" t="s">
        <v>0</v>
      </c>
      <c r="V182" s="7">
        <f>COUNTIF(C181:R181,"×")</f>
        <v>0</v>
      </c>
      <c r="W182" s="30"/>
      <c r="X182" s="57"/>
      <c r="Y182" s="28"/>
      <c r="Z182" s="56"/>
    </row>
    <row r="183" spans="1:26" s="1" customFormat="1">
      <c r="A183" s="59" t="s">
        <v>66</v>
      </c>
      <c r="B183" s="58"/>
      <c r="C183" s="35"/>
      <c r="D183" s="34"/>
      <c r="E183" s="34"/>
      <c r="F183" s="33"/>
      <c r="G183" s="37">
        <v>21</v>
      </c>
      <c r="H183" s="9" t="str">
        <f>IF(G183="","","-")</f>
        <v>-</v>
      </c>
      <c r="I183" s="36">
        <v>4</v>
      </c>
      <c r="J183" s="9">
        <f>IF(G183="","",IF(G183&gt;I183,1,0))</f>
        <v>1</v>
      </c>
      <c r="K183" s="37">
        <v>21</v>
      </c>
      <c r="L183" s="9" t="str">
        <f>IF(K183="","","-")</f>
        <v>-</v>
      </c>
      <c r="M183" s="36">
        <v>4</v>
      </c>
      <c r="N183" s="9">
        <f>IF(K183="","",IF(K183&gt;M183,1,0))</f>
        <v>1</v>
      </c>
      <c r="O183" s="32"/>
      <c r="P183" s="86" t="str">
        <f>IF(O183="","","-")</f>
        <v/>
      </c>
      <c r="Q183" s="31"/>
      <c r="R183" s="8" t="str">
        <f>IF(O183="","",IF(O183&gt;Q183,1,0))</f>
        <v/>
      </c>
      <c r="S183" s="85" t="s">
        <v>3</v>
      </c>
      <c r="T183" s="85">
        <f>COUNTIF(F182:F184,1)+COUNTIF(J182:J184,1)+COUNTIF(N182:N184,1)+COUNTIF(R182:R184,1)</f>
        <v>4</v>
      </c>
      <c r="U183" s="84" t="s">
        <v>0</v>
      </c>
      <c r="V183" s="7">
        <f>COUNTIF(F182:F184,0)+COUNTIF(J182:J184,0)+COUNTIF(N182:N184,0)+COUNTIF(R182:R184,0)</f>
        <v>0</v>
      </c>
      <c r="W183" s="30"/>
      <c r="X183" s="57"/>
      <c r="Y183" s="28"/>
      <c r="Z183" s="56"/>
    </row>
    <row r="184" spans="1:26" s="1" customFormat="1">
      <c r="A184" s="83"/>
      <c r="B184" s="82"/>
      <c r="C184" s="81"/>
      <c r="D184" s="80"/>
      <c r="E184" s="80"/>
      <c r="F184" s="79"/>
      <c r="G184" s="78"/>
      <c r="H184" s="76" t="str">
        <f>IF(G184="","","-")</f>
        <v/>
      </c>
      <c r="I184" s="77"/>
      <c r="J184" s="76" t="str">
        <f>IF(G184="","",IF(G184&gt;I184,1,0))</f>
        <v/>
      </c>
      <c r="K184" s="78"/>
      <c r="L184" s="76" t="str">
        <f>IF(K184="","","-")</f>
        <v/>
      </c>
      <c r="M184" s="77"/>
      <c r="N184" s="76" t="str">
        <f>IF(K184="","",IF(K184&gt;M184,1,0))</f>
        <v/>
      </c>
      <c r="O184" s="75"/>
      <c r="P184" s="74" t="str">
        <f>IF(O184="","","-")</f>
        <v/>
      </c>
      <c r="Q184" s="73"/>
      <c r="R184" s="72" t="str">
        <f>IF(O184="","",IF(O184&gt;Q184,1,0))</f>
        <v/>
      </c>
      <c r="S184" s="71" t="s">
        <v>1</v>
      </c>
      <c r="T184" s="71">
        <f>SUM(C182:C184)+SUM(G182:G184)+SUM(K182:K184)+SUM(O182:O184)</f>
        <v>84</v>
      </c>
      <c r="U184" s="70" t="s">
        <v>0</v>
      </c>
      <c r="V184" s="69">
        <f>SUM(E182:E184)+SUM(I182:I184)+SUM(M182:M184)+SUM(Q182:Q184)</f>
        <v>11</v>
      </c>
      <c r="W184" s="68">
        <f>T184-V184</f>
        <v>73</v>
      </c>
      <c r="X184" s="67"/>
      <c r="Y184" s="66"/>
      <c r="Z184" s="65"/>
    </row>
    <row r="185" spans="1:26" s="1" customFormat="1">
      <c r="A185" s="51"/>
      <c r="B185" s="64"/>
      <c r="C185" s="63" t="str">
        <f>IF(G181="○","×","○")</f>
        <v>×</v>
      </c>
      <c r="D185" s="62"/>
      <c r="E185" s="61"/>
      <c r="F185" s="9"/>
      <c r="G185" s="35"/>
      <c r="H185" s="34"/>
      <c r="I185" s="34"/>
      <c r="J185" s="33"/>
      <c r="K185" s="63" t="str">
        <f>IF(SUM(N186:N188)&gt;=2,"○","×")</f>
        <v>×</v>
      </c>
      <c r="L185" s="62"/>
      <c r="M185" s="61"/>
      <c r="N185" s="9"/>
      <c r="O185" s="63" t="str">
        <f>IF(R186="","",IF(SUM(R186:R188)&gt;=2,"○","×"))</f>
        <v/>
      </c>
      <c r="P185" s="62"/>
      <c r="Q185" s="61"/>
      <c r="R185" s="9"/>
      <c r="S185" s="30"/>
      <c r="T185" s="30"/>
      <c r="U185" s="7"/>
      <c r="V185" s="7"/>
      <c r="W185" s="30"/>
      <c r="X185" s="42" t="s">
        <v>5</v>
      </c>
      <c r="Y185" s="41">
        <v>3</v>
      </c>
      <c r="Z185" s="60">
        <f>RANK(W188,W184:W196,0)</f>
        <v>3</v>
      </c>
    </row>
    <row r="186" spans="1:26" s="1" customFormat="1">
      <c r="A186" s="59" t="s">
        <v>131</v>
      </c>
      <c r="B186" s="58"/>
      <c r="C186" s="37">
        <f>I182</f>
        <v>2</v>
      </c>
      <c r="D186" s="9" t="str">
        <f>IF(C186="","","-")</f>
        <v>-</v>
      </c>
      <c r="E186" s="36">
        <f>G182</f>
        <v>21</v>
      </c>
      <c r="F186" s="9">
        <f>IF(C186="","",IF(C186&gt;E186,1,0))</f>
        <v>0</v>
      </c>
      <c r="G186" s="35"/>
      <c r="H186" s="34"/>
      <c r="I186" s="34"/>
      <c r="J186" s="33"/>
      <c r="K186" s="37">
        <v>19</v>
      </c>
      <c r="L186" s="9" t="str">
        <f>IF(K186="","","-")</f>
        <v>-</v>
      </c>
      <c r="M186" s="36">
        <v>21</v>
      </c>
      <c r="N186" s="9">
        <f>IF(K186="","",IF(K186&gt;M186,1,0))</f>
        <v>0</v>
      </c>
      <c r="O186" s="32"/>
      <c r="P186" s="8" t="str">
        <f>IF(O186="","","-")</f>
        <v/>
      </c>
      <c r="Q186" s="31"/>
      <c r="R186" s="8" t="str">
        <f>IF(O186="","",IF(O186&gt;Q186,1,0))</f>
        <v/>
      </c>
      <c r="S186" s="30" t="s">
        <v>8</v>
      </c>
      <c r="T186" s="30">
        <f>COUNTIF(C185:R185,"○")</f>
        <v>0</v>
      </c>
      <c r="U186" s="7" t="s">
        <v>0</v>
      </c>
      <c r="V186" s="7">
        <f>COUNTIF(C185:R185,"×")</f>
        <v>2</v>
      </c>
      <c r="W186" s="30"/>
      <c r="X186" s="57"/>
      <c r="Y186" s="28"/>
      <c r="Z186" s="56"/>
    </row>
    <row r="187" spans="1:26" s="1" customFormat="1">
      <c r="A187" s="59" t="s">
        <v>130</v>
      </c>
      <c r="B187" s="58"/>
      <c r="C187" s="37">
        <f>I183</f>
        <v>4</v>
      </c>
      <c r="D187" s="9" t="str">
        <f>IF(C187="","","-")</f>
        <v>-</v>
      </c>
      <c r="E187" s="36">
        <f>G183</f>
        <v>21</v>
      </c>
      <c r="F187" s="9">
        <f>IF(C187="","",IF(C187&gt;E187,1,0))</f>
        <v>0</v>
      </c>
      <c r="G187" s="35"/>
      <c r="H187" s="34"/>
      <c r="I187" s="34"/>
      <c r="J187" s="33"/>
      <c r="K187" s="37">
        <v>14</v>
      </c>
      <c r="L187" s="9" t="str">
        <f>IF(K187="","","-")</f>
        <v>-</v>
      </c>
      <c r="M187" s="36">
        <v>21</v>
      </c>
      <c r="N187" s="9">
        <f>IF(K187="","",IF(K187&gt;M187,1,0))</f>
        <v>0</v>
      </c>
      <c r="O187" s="32"/>
      <c r="P187" s="8" t="str">
        <f>IF(O187="","","-")</f>
        <v/>
      </c>
      <c r="Q187" s="31"/>
      <c r="R187" s="8" t="str">
        <f>IF(O187="","",IF(O187&gt;Q187,1,0))</f>
        <v/>
      </c>
      <c r="S187" s="30" t="s">
        <v>3</v>
      </c>
      <c r="T187" s="30">
        <f>COUNTIF(F186:F188,1)+COUNTIF(J186:J188,1)+COUNTIF(N186:N188,1)+COUNTIF(R186:R188,1)</f>
        <v>0</v>
      </c>
      <c r="U187" s="7" t="s">
        <v>0</v>
      </c>
      <c r="V187" s="7">
        <f>COUNTIF(F186:F188,0)+COUNTIF(J186:J188,0)+COUNTIF(N186:N188,0)+COUNTIF(R186:R188,0)</f>
        <v>4</v>
      </c>
      <c r="W187" s="30"/>
      <c r="X187" s="57"/>
      <c r="Y187" s="28"/>
      <c r="Z187" s="56"/>
    </row>
    <row r="188" spans="1:26" s="1" customFormat="1">
      <c r="A188" s="83"/>
      <c r="B188" s="82"/>
      <c r="C188" s="78" t="str">
        <f>IF(I184="","",I184)</f>
        <v/>
      </c>
      <c r="D188" s="76" t="str">
        <f>IF(C188="","","-")</f>
        <v/>
      </c>
      <c r="E188" s="77" t="str">
        <f>IF(G184="","",G184)</f>
        <v/>
      </c>
      <c r="F188" s="9" t="str">
        <f>IF(C188="","",IF(C188&gt;E188,1,0))</f>
        <v/>
      </c>
      <c r="G188" s="81"/>
      <c r="H188" s="80"/>
      <c r="I188" s="80"/>
      <c r="J188" s="79"/>
      <c r="K188" s="78"/>
      <c r="L188" s="9" t="str">
        <f>IF(K188="","","-")</f>
        <v/>
      </c>
      <c r="M188" s="77"/>
      <c r="N188" s="9" t="str">
        <f>IF(K188="","",IF(K188&gt;M188,1,0))</f>
        <v/>
      </c>
      <c r="O188" s="75"/>
      <c r="P188" s="72" t="str">
        <f>IF(O188="","","-")</f>
        <v/>
      </c>
      <c r="Q188" s="73"/>
      <c r="R188" s="8" t="str">
        <f>IF(O188="","",IF(O188&gt;Q188,1,0))</f>
        <v/>
      </c>
      <c r="S188" s="68" t="s">
        <v>1</v>
      </c>
      <c r="T188" s="68">
        <f>SUM(C186:C188)+SUM(G186:G188)+SUM(K186:K188)+SUM(O186:O188)</f>
        <v>39</v>
      </c>
      <c r="U188" s="69" t="s">
        <v>0</v>
      </c>
      <c r="V188" s="69">
        <f>SUM(E186:E188)+SUM(I186:I188)+SUM(M186:M188)+SUM(Q186:Q188)</f>
        <v>84</v>
      </c>
      <c r="W188" s="68">
        <f>T188-V188</f>
        <v>-45</v>
      </c>
      <c r="X188" s="67"/>
      <c r="Y188" s="66"/>
      <c r="Z188" s="65"/>
    </row>
    <row r="189" spans="1:26" s="1" customFormat="1">
      <c r="A189" s="51"/>
      <c r="B189" s="64"/>
      <c r="C189" s="46" t="str">
        <f>IF(A190="","",IF(K181="○","×","○"))</f>
        <v>×</v>
      </c>
      <c r="D189" s="45"/>
      <c r="E189" s="44"/>
      <c r="F189" s="43"/>
      <c r="G189" s="46" t="str">
        <f>IF(A190="","",IF(K185="○","×","○"))</f>
        <v>○</v>
      </c>
      <c r="H189" s="45"/>
      <c r="I189" s="44"/>
      <c r="J189" s="43"/>
      <c r="K189" s="49"/>
      <c r="L189" s="48"/>
      <c r="M189" s="48"/>
      <c r="N189" s="47"/>
      <c r="O189" s="46" t="str">
        <f>IF(R190="","",IF(SUM(R190:R192)&gt;=2,"○","×"))</f>
        <v/>
      </c>
      <c r="P189" s="45"/>
      <c r="Q189" s="44"/>
      <c r="R189" s="43"/>
      <c r="S189" s="30"/>
      <c r="T189" s="30"/>
      <c r="U189" s="7"/>
      <c r="V189" s="7"/>
      <c r="W189" s="30"/>
      <c r="X189" s="42" t="s">
        <v>10</v>
      </c>
      <c r="Y189" s="41">
        <v>2</v>
      </c>
      <c r="Z189" s="60">
        <f>IF(C189="","",RANK(W192,W184:W196,0))</f>
        <v>2</v>
      </c>
    </row>
    <row r="190" spans="1:26" s="1" customFormat="1">
      <c r="A190" s="59" t="s">
        <v>129</v>
      </c>
      <c r="B190" s="58"/>
      <c r="C190" s="37">
        <f>IF(A190="","",M182)</f>
        <v>1</v>
      </c>
      <c r="D190" s="9" t="str">
        <f>IF(C190="","","-")</f>
        <v>-</v>
      </c>
      <c r="E190" s="36">
        <f>IF(C190="","",K182)</f>
        <v>21</v>
      </c>
      <c r="F190" s="9">
        <f>IF(C190="","",IF(C190&gt;E190,1,0))</f>
        <v>0</v>
      </c>
      <c r="G190" s="37">
        <f>IF(A190="","",M186)</f>
        <v>21</v>
      </c>
      <c r="H190" s="9" t="str">
        <f>IF(G190="","","-")</f>
        <v>-</v>
      </c>
      <c r="I190" s="36">
        <f>IF(A190="","",K186)</f>
        <v>19</v>
      </c>
      <c r="J190" s="9">
        <f>IF(G190="","",IF(G190&gt;I190,1,0))</f>
        <v>1</v>
      </c>
      <c r="K190" s="35"/>
      <c r="L190" s="34"/>
      <c r="M190" s="34"/>
      <c r="N190" s="33"/>
      <c r="O190" s="32"/>
      <c r="P190" s="8" t="str">
        <f>IF(O190="","","-")</f>
        <v/>
      </c>
      <c r="Q190" s="31"/>
      <c r="R190" s="8" t="str">
        <f>IF(O190="","",IF(O190&gt;Q190,1,0))</f>
        <v/>
      </c>
      <c r="S190" s="30" t="s">
        <v>8</v>
      </c>
      <c r="T190" s="30">
        <f>IF(A190="","",COUNTIF(C189:R189,"○"))</f>
        <v>1</v>
      </c>
      <c r="U190" s="7" t="s">
        <v>0</v>
      </c>
      <c r="V190" s="7">
        <f>COUNTIF(C189:R189,"×")</f>
        <v>1</v>
      </c>
      <c r="W190" s="30"/>
      <c r="X190" s="57"/>
      <c r="Y190" s="28"/>
      <c r="Z190" s="56"/>
    </row>
    <row r="191" spans="1:26" s="1" customFormat="1">
      <c r="A191" s="59" t="s">
        <v>18</v>
      </c>
      <c r="B191" s="58"/>
      <c r="C191" s="37">
        <f>IF(A190="","",M183)</f>
        <v>4</v>
      </c>
      <c r="D191" s="9" t="str">
        <f>IF(C191="","","-")</f>
        <v>-</v>
      </c>
      <c r="E191" s="36">
        <f>IF(C191="","",K183)</f>
        <v>21</v>
      </c>
      <c r="F191" s="9">
        <f>IF(C191="","",IF(C191&gt;E191,1,0))</f>
        <v>0</v>
      </c>
      <c r="G191" s="37">
        <f>IF(A190="","",M187)</f>
        <v>21</v>
      </c>
      <c r="H191" s="9" t="str">
        <f>IF(G191="","","-")</f>
        <v>-</v>
      </c>
      <c r="I191" s="36">
        <f>IF(A190="","",K187)</f>
        <v>14</v>
      </c>
      <c r="J191" s="9">
        <f>IF(G191="","",IF(G191&gt;I191,1,0))</f>
        <v>1</v>
      </c>
      <c r="K191" s="35"/>
      <c r="L191" s="34"/>
      <c r="M191" s="34"/>
      <c r="N191" s="33"/>
      <c r="O191" s="32"/>
      <c r="P191" s="8" t="str">
        <f>IF(O191="","","-")</f>
        <v/>
      </c>
      <c r="Q191" s="31"/>
      <c r="R191" s="8" t="str">
        <f>IF(O191="","",IF(O191&gt;Q191,1,0))</f>
        <v/>
      </c>
      <c r="S191" s="30" t="s">
        <v>3</v>
      </c>
      <c r="T191" s="30">
        <f>COUNTIF(F190:F192,1)+COUNTIF(J190:J192,1)+COUNTIF(N190:N192,1)+COUNTIF(R190:R192,1)</f>
        <v>2</v>
      </c>
      <c r="U191" s="7" t="s">
        <v>0</v>
      </c>
      <c r="V191" s="7">
        <f>COUNTIF(F190:F192,0)+COUNTIF(J190:J192,0)+COUNTIF(N190:N192,0)+COUNTIF(R190:R192,0)</f>
        <v>2</v>
      </c>
      <c r="W191" s="30"/>
      <c r="X191" s="57"/>
      <c r="Y191" s="28"/>
      <c r="Z191" s="56"/>
    </row>
    <row r="192" spans="1:26" s="1" customFormat="1" ht="14.25" thickBot="1">
      <c r="A192" s="111"/>
      <c r="B192" s="110"/>
      <c r="C192" s="24" t="str">
        <f>IF(M184="","",M184)</f>
        <v/>
      </c>
      <c r="D192" s="22" t="str">
        <f>IF(C192="","","-")</f>
        <v/>
      </c>
      <c r="E192" s="23" t="str">
        <f>IF(K184="","",K184)</f>
        <v/>
      </c>
      <c r="F192" s="22" t="str">
        <f>IF(C192="","",IF(C192&gt;E192,1,0))</f>
        <v/>
      </c>
      <c r="G192" s="24" t="str">
        <f>IF(M188="","",M188)</f>
        <v/>
      </c>
      <c r="H192" s="22" t="str">
        <f>IF(G192="","","-")</f>
        <v/>
      </c>
      <c r="I192" s="23" t="str">
        <f>IF(K188="","",K188)</f>
        <v/>
      </c>
      <c r="J192" s="22" t="str">
        <f>IF(G192="","",IF(G192&gt;I192,1,0))</f>
        <v/>
      </c>
      <c r="K192" s="21"/>
      <c r="L192" s="20"/>
      <c r="M192" s="20"/>
      <c r="N192" s="19"/>
      <c r="O192" s="18"/>
      <c r="P192" s="16" t="str">
        <f>IF(O192="","","-")</f>
        <v/>
      </c>
      <c r="Q192" s="17"/>
      <c r="R192" s="16" t="str">
        <f>IF(O192="","",IF(O192&gt;Q192,1,0))</f>
        <v/>
      </c>
      <c r="S192" s="14" t="s">
        <v>1</v>
      </c>
      <c r="T192" s="14">
        <f>SUM(C190:C192)+SUM(G190:G192)+SUM(K190:K192)+SUM(O190:O192)</f>
        <v>47</v>
      </c>
      <c r="U192" s="15" t="s">
        <v>0</v>
      </c>
      <c r="V192" s="15">
        <f>SUM(E190:E192)+SUM(I190:I192)+SUM(M190:M192)+SUM(Q190:Q192)</f>
        <v>75</v>
      </c>
      <c r="W192" s="14">
        <f>IF(T190="","",T192-V192)</f>
        <v>-28</v>
      </c>
      <c r="X192" s="114"/>
      <c r="Y192" s="12"/>
      <c r="Z192" s="65"/>
    </row>
    <row r="193" spans="1:26" s="1" customFormat="1">
      <c r="A193" s="39"/>
      <c r="B193" s="112"/>
      <c r="C193" s="63" t="str">
        <f>IF(R182="","",IF(O181="○","×","○"))</f>
        <v/>
      </c>
      <c r="D193" s="62"/>
      <c r="E193" s="61"/>
      <c r="F193" s="9"/>
      <c r="G193" s="63" t="str">
        <f>IF(R186="","",IF(O185="○","×","○"))</f>
        <v/>
      </c>
      <c r="H193" s="62"/>
      <c r="I193" s="61"/>
      <c r="J193" s="9"/>
      <c r="K193" s="63" t="str">
        <f>IF(R190="","",IF(O189="○","×","○"))</f>
        <v/>
      </c>
      <c r="L193" s="62"/>
      <c r="M193" s="61"/>
      <c r="N193" s="9"/>
      <c r="O193" s="35"/>
      <c r="P193" s="34"/>
      <c r="Q193" s="34"/>
      <c r="R193" s="33"/>
      <c r="S193" s="30"/>
      <c r="T193" s="30"/>
      <c r="U193" s="7"/>
      <c r="V193" s="7"/>
      <c r="W193" s="30"/>
      <c r="X193" s="174"/>
      <c r="Y193" s="28"/>
      <c r="Z193" s="60" t="str">
        <f>IF(C193="","",RANK(W196,W184:W196,0))</f>
        <v/>
      </c>
    </row>
    <row r="194" spans="1:26" s="1" customFormat="1">
      <c r="A194" s="59"/>
      <c r="B194" s="58"/>
      <c r="C194" s="32" t="str">
        <f>IF(Q182="","",Q182)</f>
        <v/>
      </c>
      <c r="D194" s="8" t="str">
        <f>IF(C194="","","-")</f>
        <v/>
      </c>
      <c r="E194" s="31" t="str">
        <f>IF(C194="","",O182)</f>
        <v/>
      </c>
      <c r="F194" s="8" t="str">
        <f>IF(C194="","",IF(C194&gt;E194,1,0))</f>
        <v/>
      </c>
      <c r="G194" s="32" t="str">
        <f>IF(Q186="","",Q186)</f>
        <v/>
      </c>
      <c r="H194" s="8" t="str">
        <f>IF(G194="","","-")</f>
        <v/>
      </c>
      <c r="I194" s="31" t="str">
        <f>IF(G194="","",O186)</f>
        <v/>
      </c>
      <c r="J194" s="8" t="str">
        <f>IF(G194="","",IF(G194&gt;I194,1,0))</f>
        <v/>
      </c>
      <c r="K194" s="32" t="str">
        <f>IF(Q190="","",Q190)</f>
        <v/>
      </c>
      <c r="L194" s="8" t="str">
        <f>IF(K194="","","-")</f>
        <v/>
      </c>
      <c r="M194" s="31" t="str">
        <f>IF(K194="","",O190)</f>
        <v/>
      </c>
      <c r="N194" s="8" t="str">
        <f>IF(K194="","",IF(K194&gt;M194,1,0))</f>
        <v/>
      </c>
      <c r="O194" s="35"/>
      <c r="P194" s="34"/>
      <c r="Q194" s="34"/>
      <c r="R194" s="33"/>
      <c r="S194" s="30" t="s">
        <v>8</v>
      </c>
      <c r="T194" s="30" t="str">
        <f>IF(C193="","",COUNTIF(C193:R193,"○"))</f>
        <v/>
      </c>
      <c r="U194" s="7" t="s">
        <v>0</v>
      </c>
      <c r="V194" s="7" t="str">
        <f>IF(T194="","",COUNTIF(C193:R193,"×"))</f>
        <v/>
      </c>
      <c r="W194" s="30"/>
      <c r="X194" s="174"/>
      <c r="Y194" s="28"/>
      <c r="Z194" s="56"/>
    </row>
    <row r="195" spans="1:26" s="1" customFormat="1">
      <c r="A195" s="59"/>
      <c r="B195" s="58"/>
      <c r="C195" s="32" t="str">
        <f>IF(Q183="","",Q183)</f>
        <v/>
      </c>
      <c r="D195" s="8" t="str">
        <f>IF(C195="","","-")</f>
        <v/>
      </c>
      <c r="E195" s="31" t="str">
        <f>IF(C195="","",O183)</f>
        <v/>
      </c>
      <c r="F195" s="8" t="str">
        <f>IF(C195="","",IF(C195&gt;E195,1,0))</f>
        <v/>
      </c>
      <c r="G195" s="32" t="str">
        <f>IF(Q187="","",Q187)</f>
        <v/>
      </c>
      <c r="H195" s="8" t="str">
        <f>IF(G195="","","-")</f>
        <v/>
      </c>
      <c r="I195" s="31" t="str">
        <f>IF(G195="","",O187)</f>
        <v/>
      </c>
      <c r="J195" s="8" t="str">
        <f>IF(G195="","",IF(G195&gt;I195,1,0))</f>
        <v/>
      </c>
      <c r="K195" s="32" t="str">
        <f>IF(Q191="","",Q191)</f>
        <v/>
      </c>
      <c r="L195" s="8" t="str">
        <f>IF(K195="","","-")</f>
        <v/>
      </c>
      <c r="M195" s="31" t="str">
        <f>IF(K195="","",O191)</f>
        <v/>
      </c>
      <c r="N195" s="8" t="str">
        <f>IF(K195="","",IF(K195&gt;M195,1,0))</f>
        <v/>
      </c>
      <c r="O195" s="35"/>
      <c r="P195" s="34"/>
      <c r="Q195" s="34"/>
      <c r="R195" s="33"/>
      <c r="S195" s="30" t="s">
        <v>3</v>
      </c>
      <c r="T195" s="30">
        <f>COUNTIF(F194:F196,1)+COUNTIF(J194:J196,1)+COUNTIF(N194:N196,1)+COUNTIF(R194:R196,1)</f>
        <v>0</v>
      </c>
      <c r="U195" s="7" t="s">
        <v>0</v>
      </c>
      <c r="V195" s="7">
        <f>COUNTIF(F194:F196,0)+COUNTIF(J194:J196,0)+COUNTIF(N194:N196,0)+COUNTIF(R194:R196,0)</f>
        <v>0</v>
      </c>
      <c r="W195" s="30"/>
      <c r="X195" s="174"/>
      <c r="Y195" s="28"/>
      <c r="Z195" s="56"/>
    </row>
    <row r="196" spans="1:26" s="1" customFormat="1" ht="14.25" thickBot="1">
      <c r="A196" s="111"/>
      <c r="B196" s="110"/>
      <c r="C196" s="18" t="str">
        <f>IF(Q184="","",Q184)</f>
        <v/>
      </c>
      <c r="D196" s="16" t="str">
        <f>IF(C196="","","-")</f>
        <v/>
      </c>
      <c r="E196" s="17" t="str">
        <f>IF(C196="","",O184)</f>
        <v/>
      </c>
      <c r="F196" s="16" t="str">
        <f>IF(C196="","",IF(C196&gt;E196,1,0))</f>
        <v/>
      </c>
      <c r="G196" s="18" t="str">
        <f>IF(Q188="","",Q188)</f>
        <v/>
      </c>
      <c r="H196" s="16" t="str">
        <f>IF(G196="","","-")</f>
        <v/>
      </c>
      <c r="I196" s="17" t="str">
        <f>IF(G196="","",O188)</f>
        <v/>
      </c>
      <c r="J196" s="16" t="str">
        <f>IF(G196="","",IF(G196&gt;I196,1,0))</f>
        <v/>
      </c>
      <c r="K196" s="18" t="str">
        <f>IF(Q192="","",Q192)</f>
        <v/>
      </c>
      <c r="L196" s="16" t="str">
        <f>IF(K196="","","-")</f>
        <v/>
      </c>
      <c r="M196" s="17" t="str">
        <f>IF(K196="","",O192)</f>
        <v/>
      </c>
      <c r="N196" s="16" t="str">
        <f>IF(K196="","",IF(K196&gt;M196,1,0))</f>
        <v/>
      </c>
      <c r="O196" s="21"/>
      <c r="P196" s="20"/>
      <c r="Q196" s="20"/>
      <c r="R196" s="19"/>
      <c r="S196" s="14" t="s">
        <v>1</v>
      </c>
      <c r="T196" s="14">
        <f>SUM(C194:C196)+SUM(G194:G196)+SUM(K194:K196)+SUM(O194:O196)</f>
        <v>0</v>
      </c>
      <c r="U196" s="15" t="s">
        <v>0</v>
      </c>
      <c r="V196" s="15">
        <f>SUM(E194:E196)+SUM(I194:I196)+SUM(M194:M196)+SUM(Q194:Q196)</f>
        <v>0</v>
      </c>
      <c r="W196" s="14" t="str">
        <f>IF(T194="","",T196-V196)</f>
        <v/>
      </c>
      <c r="X196" s="173"/>
      <c r="Y196" s="12"/>
      <c r="Z196" s="65"/>
    </row>
    <row r="197" spans="1:26" s="1" customFormat="1" ht="14.25" thickBot="1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X197" s="115"/>
    </row>
    <row r="198" spans="1:26" s="1" customFormat="1">
      <c r="A198" s="104" t="s">
        <v>54</v>
      </c>
      <c r="B198" s="97"/>
      <c r="C198" s="102" t="str">
        <f>A201</f>
        <v>大広　美友</v>
      </c>
      <c r="D198" s="101"/>
      <c r="E198" s="101"/>
      <c r="F198" s="103"/>
      <c r="G198" s="102" t="str">
        <f>A205</f>
        <v>阿形　美里</v>
      </c>
      <c r="H198" s="101"/>
      <c r="I198" s="101"/>
      <c r="J198" s="100"/>
      <c r="K198" s="102" t="str">
        <f>A209</f>
        <v>中田　杏優</v>
      </c>
      <c r="L198" s="101"/>
      <c r="M198" s="101"/>
      <c r="N198" s="100"/>
      <c r="O198" s="102" t="str">
        <f>IF(A213="","",A213)</f>
        <v/>
      </c>
      <c r="P198" s="101"/>
      <c r="Q198" s="101"/>
      <c r="R198" s="100"/>
      <c r="S198" s="99" t="s">
        <v>16</v>
      </c>
      <c r="T198" s="98"/>
      <c r="U198" s="98"/>
      <c r="V198" s="98"/>
      <c r="W198" s="97"/>
      <c r="X198" s="96" t="s">
        <v>15</v>
      </c>
      <c r="Y198" s="95" t="s">
        <v>14</v>
      </c>
      <c r="Z198" s="64" t="s">
        <v>14</v>
      </c>
    </row>
    <row r="199" spans="1:26" s="1" customFormat="1">
      <c r="A199" s="83"/>
      <c r="B199" s="90"/>
      <c r="C199" s="93" t="str">
        <f>A202</f>
        <v>（大生院ＪＢＣ）</v>
      </c>
      <c r="D199" s="92"/>
      <c r="E199" s="92"/>
      <c r="F199" s="94"/>
      <c r="G199" s="93" t="str">
        <f>A206</f>
        <v>（ミッキーズ）</v>
      </c>
      <c r="H199" s="92"/>
      <c r="I199" s="92"/>
      <c r="J199" s="76"/>
      <c r="K199" s="93" t="str">
        <f>A210</f>
        <v>（助任ジュニア）</v>
      </c>
      <c r="L199" s="92"/>
      <c r="M199" s="92"/>
      <c r="N199" s="76"/>
      <c r="O199" s="63" t="str">
        <f>IF(A214="","",A214)</f>
        <v/>
      </c>
      <c r="P199" s="62"/>
      <c r="Q199" s="62"/>
      <c r="R199" s="76"/>
      <c r="S199" s="91"/>
      <c r="T199" s="82"/>
      <c r="U199" s="82"/>
      <c r="V199" s="82"/>
      <c r="W199" s="90"/>
      <c r="X199" s="89"/>
      <c r="Y199" s="66"/>
      <c r="Z199" s="82"/>
    </row>
    <row r="200" spans="1:26" s="1" customFormat="1">
      <c r="A200" s="51"/>
      <c r="B200" s="64"/>
      <c r="C200" s="49"/>
      <c r="D200" s="48"/>
      <c r="E200" s="48"/>
      <c r="F200" s="47"/>
      <c r="G200" s="46" t="str">
        <f>IF(SUM(J201:J203)&gt;=2,"○","×")</f>
        <v>○</v>
      </c>
      <c r="H200" s="45"/>
      <c r="I200" s="44"/>
      <c r="J200" s="43"/>
      <c r="K200" s="46" t="str">
        <f>IF(SUM(N201:N203)&gt;=2,"○","×")</f>
        <v>○</v>
      </c>
      <c r="L200" s="45"/>
      <c r="M200" s="44"/>
      <c r="N200" s="43"/>
      <c r="O200" s="46" t="str">
        <f>IF(R201="","",IF(SUM(R201:R203)&gt;=2,"○","×"))</f>
        <v/>
      </c>
      <c r="P200" s="45"/>
      <c r="Q200" s="44"/>
      <c r="R200" s="43"/>
      <c r="S200" s="87"/>
      <c r="T200" s="87"/>
      <c r="U200" s="88"/>
      <c r="V200" s="88"/>
      <c r="W200" s="87"/>
      <c r="X200" s="42" t="s">
        <v>13</v>
      </c>
      <c r="Y200" s="41">
        <v>1</v>
      </c>
      <c r="Z200" s="60">
        <f>RANK(W203,W200:W215,0)</f>
        <v>1</v>
      </c>
    </row>
    <row r="201" spans="1:26" s="1" customFormat="1">
      <c r="A201" s="59" t="s">
        <v>128</v>
      </c>
      <c r="B201" s="58"/>
      <c r="C201" s="35"/>
      <c r="D201" s="34"/>
      <c r="E201" s="34"/>
      <c r="F201" s="33"/>
      <c r="G201" s="37">
        <v>21</v>
      </c>
      <c r="H201" s="9" t="str">
        <f>IF(G201="","","-")</f>
        <v>-</v>
      </c>
      <c r="I201" s="36">
        <v>9</v>
      </c>
      <c r="J201" s="9">
        <f>IF(G201="","",IF(G201&gt;I201,1,0))</f>
        <v>1</v>
      </c>
      <c r="K201" s="37">
        <v>21</v>
      </c>
      <c r="L201" s="9" t="str">
        <f>IF(K201="","","-")</f>
        <v>-</v>
      </c>
      <c r="M201" s="36">
        <v>3</v>
      </c>
      <c r="N201" s="9">
        <f>IF(K201="","",IF(K201&gt;M201,1,0))</f>
        <v>1</v>
      </c>
      <c r="O201" s="32"/>
      <c r="P201" s="86" t="str">
        <f>IF(O201="","","-")</f>
        <v/>
      </c>
      <c r="Q201" s="31"/>
      <c r="R201" s="8" t="str">
        <f>IF(O201="","",IF(O201&gt;Q201,1,0))</f>
        <v/>
      </c>
      <c r="S201" s="85" t="s">
        <v>8</v>
      </c>
      <c r="T201" s="85">
        <f>COUNTIF(C200:R200,"○")</f>
        <v>2</v>
      </c>
      <c r="U201" s="84" t="s">
        <v>0</v>
      </c>
      <c r="V201" s="7">
        <f>COUNTIF(C200:R200,"×")</f>
        <v>0</v>
      </c>
      <c r="W201" s="30"/>
      <c r="X201" s="57"/>
      <c r="Y201" s="28"/>
      <c r="Z201" s="56"/>
    </row>
    <row r="202" spans="1:26" s="1" customFormat="1">
      <c r="A202" s="59" t="s">
        <v>127</v>
      </c>
      <c r="B202" s="58"/>
      <c r="C202" s="35"/>
      <c r="D202" s="34"/>
      <c r="E202" s="34"/>
      <c r="F202" s="33"/>
      <c r="G202" s="37">
        <v>21</v>
      </c>
      <c r="H202" s="9" t="str">
        <f>IF(G202="","","-")</f>
        <v>-</v>
      </c>
      <c r="I202" s="36">
        <v>10</v>
      </c>
      <c r="J202" s="9">
        <f>IF(G202="","",IF(G202&gt;I202,1,0))</f>
        <v>1</v>
      </c>
      <c r="K202" s="37">
        <v>21</v>
      </c>
      <c r="L202" s="9" t="str">
        <f>IF(K202="","","-")</f>
        <v>-</v>
      </c>
      <c r="M202" s="36">
        <v>8</v>
      </c>
      <c r="N202" s="9">
        <f>IF(K202="","",IF(K202&gt;M202,1,0))</f>
        <v>1</v>
      </c>
      <c r="O202" s="32"/>
      <c r="P202" s="86" t="str">
        <f>IF(O202="","","-")</f>
        <v/>
      </c>
      <c r="Q202" s="31"/>
      <c r="R202" s="8" t="str">
        <f>IF(O202="","",IF(O202&gt;Q202,1,0))</f>
        <v/>
      </c>
      <c r="S202" s="85" t="s">
        <v>3</v>
      </c>
      <c r="T202" s="85">
        <f>COUNTIF(F201:F203,1)+COUNTIF(J201:J203,1)+COUNTIF(N201:N203,1)+COUNTIF(R201:R203,1)</f>
        <v>4</v>
      </c>
      <c r="U202" s="84" t="s">
        <v>0</v>
      </c>
      <c r="V202" s="7">
        <f>COUNTIF(F201:F203,0)+COUNTIF(J201:J203,0)+COUNTIF(N201:N203,0)+COUNTIF(R201:R203,0)</f>
        <v>0</v>
      </c>
      <c r="W202" s="30"/>
      <c r="X202" s="57"/>
      <c r="Y202" s="28"/>
      <c r="Z202" s="56"/>
    </row>
    <row r="203" spans="1:26" s="1" customFormat="1">
      <c r="A203" s="83"/>
      <c r="B203" s="82"/>
      <c r="C203" s="81"/>
      <c r="D203" s="80"/>
      <c r="E203" s="80"/>
      <c r="F203" s="79"/>
      <c r="G203" s="78"/>
      <c r="H203" s="76" t="str">
        <f>IF(G203="","","-")</f>
        <v/>
      </c>
      <c r="I203" s="77"/>
      <c r="J203" s="76" t="str">
        <f>IF(G203="","",IF(G203&gt;I203,1,0))</f>
        <v/>
      </c>
      <c r="K203" s="78"/>
      <c r="L203" s="76" t="str">
        <f>IF(K203="","","-")</f>
        <v/>
      </c>
      <c r="M203" s="77"/>
      <c r="N203" s="76" t="str">
        <f>IF(K203="","",IF(K203&gt;M203,1,0))</f>
        <v/>
      </c>
      <c r="O203" s="75"/>
      <c r="P203" s="74" t="str">
        <f>IF(O203="","","-")</f>
        <v/>
      </c>
      <c r="Q203" s="73"/>
      <c r="R203" s="72" t="str">
        <f>IF(O203="","",IF(O203&gt;Q203,1,0))</f>
        <v/>
      </c>
      <c r="S203" s="71" t="s">
        <v>1</v>
      </c>
      <c r="T203" s="71">
        <f>SUM(C201:C203)+SUM(G201:G203)+SUM(K201:K203)+SUM(O201:O203)</f>
        <v>84</v>
      </c>
      <c r="U203" s="70" t="s">
        <v>0</v>
      </c>
      <c r="V203" s="69">
        <f>SUM(E201:E203)+SUM(I201:I203)+SUM(M201:M203)+SUM(Q201:Q203)</f>
        <v>30</v>
      </c>
      <c r="W203" s="68">
        <f>T203-V203</f>
        <v>54</v>
      </c>
      <c r="X203" s="67"/>
      <c r="Y203" s="66"/>
      <c r="Z203" s="65"/>
    </row>
    <row r="204" spans="1:26" s="1" customFormat="1">
      <c r="A204" s="51"/>
      <c r="B204" s="64"/>
      <c r="C204" s="63" t="str">
        <f>IF(G200="○","×","○")</f>
        <v>×</v>
      </c>
      <c r="D204" s="62"/>
      <c r="E204" s="61"/>
      <c r="F204" s="9"/>
      <c r="G204" s="35"/>
      <c r="H204" s="34"/>
      <c r="I204" s="34"/>
      <c r="J204" s="33"/>
      <c r="K204" s="63" t="str">
        <f>IF(SUM(N205:N207)&gt;=2,"○","×")</f>
        <v>○</v>
      </c>
      <c r="L204" s="62"/>
      <c r="M204" s="61"/>
      <c r="N204" s="9"/>
      <c r="O204" s="63" t="str">
        <f>IF(R205="","",IF(SUM(R205:R207)&gt;=2,"○","×"))</f>
        <v/>
      </c>
      <c r="P204" s="62"/>
      <c r="Q204" s="61"/>
      <c r="R204" s="9"/>
      <c r="S204" s="30"/>
      <c r="T204" s="30"/>
      <c r="U204" s="7"/>
      <c r="V204" s="7"/>
      <c r="W204" s="30"/>
      <c r="X204" s="42" t="s">
        <v>10</v>
      </c>
      <c r="Y204" s="41">
        <v>2</v>
      </c>
      <c r="Z204" s="60">
        <f>RANK(W207,W203:W215,0)</f>
        <v>2</v>
      </c>
    </row>
    <row r="205" spans="1:26" s="1" customFormat="1">
      <c r="A205" s="59" t="s">
        <v>126</v>
      </c>
      <c r="B205" s="58"/>
      <c r="C205" s="37">
        <f>I201</f>
        <v>9</v>
      </c>
      <c r="D205" s="9" t="str">
        <f>IF(C205="","","-")</f>
        <v>-</v>
      </c>
      <c r="E205" s="36">
        <f>G201</f>
        <v>21</v>
      </c>
      <c r="F205" s="9">
        <f>IF(C205="","",IF(C205&gt;E205,1,0))</f>
        <v>0</v>
      </c>
      <c r="G205" s="35"/>
      <c r="H205" s="34"/>
      <c r="I205" s="34"/>
      <c r="J205" s="33"/>
      <c r="K205" s="37">
        <v>21</v>
      </c>
      <c r="L205" s="9" t="str">
        <f>IF(K205="","","-")</f>
        <v>-</v>
      </c>
      <c r="M205" s="36">
        <v>17</v>
      </c>
      <c r="N205" s="9">
        <f>IF(K205="","",IF(K205&gt;M205,1,0))</f>
        <v>1</v>
      </c>
      <c r="O205" s="32"/>
      <c r="P205" s="8" t="str">
        <f>IF(O205="","","-")</f>
        <v/>
      </c>
      <c r="Q205" s="31"/>
      <c r="R205" s="8" t="str">
        <f>IF(O205="","",IF(O205&gt;Q205,1,0))</f>
        <v/>
      </c>
      <c r="S205" s="30" t="s">
        <v>8</v>
      </c>
      <c r="T205" s="30">
        <f>COUNTIF(C204:R204,"○")</f>
        <v>1</v>
      </c>
      <c r="U205" s="7" t="s">
        <v>0</v>
      </c>
      <c r="V205" s="7">
        <f>COUNTIF(C204:R204,"×")</f>
        <v>1</v>
      </c>
      <c r="W205" s="30"/>
      <c r="X205" s="57"/>
      <c r="Y205" s="28"/>
      <c r="Z205" s="56"/>
    </row>
    <row r="206" spans="1:26" s="1" customFormat="1">
      <c r="A206" s="59" t="s">
        <v>34</v>
      </c>
      <c r="B206" s="58"/>
      <c r="C206" s="37">
        <f>I202</f>
        <v>10</v>
      </c>
      <c r="D206" s="9" t="str">
        <f>IF(C206="","","-")</f>
        <v>-</v>
      </c>
      <c r="E206" s="36">
        <f>G202</f>
        <v>21</v>
      </c>
      <c r="F206" s="9">
        <f>IF(C206="","",IF(C206&gt;E206,1,0))</f>
        <v>0</v>
      </c>
      <c r="G206" s="35"/>
      <c r="H206" s="34"/>
      <c r="I206" s="34"/>
      <c r="J206" s="33"/>
      <c r="K206" s="37">
        <v>21</v>
      </c>
      <c r="L206" s="9" t="str">
        <f>IF(K206="","","-")</f>
        <v>-</v>
      </c>
      <c r="M206" s="36">
        <v>14</v>
      </c>
      <c r="N206" s="9">
        <f>IF(K206="","",IF(K206&gt;M206,1,0))</f>
        <v>1</v>
      </c>
      <c r="O206" s="32"/>
      <c r="P206" s="8" t="str">
        <f>IF(O206="","","-")</f>
        <v/>
      </c>
      <c r="Q206" s="31"/>
      <c r="R206" s="8" t="str">
        <f>IF(O206="","",IF(O206&gt;Q206,1,0))</f>
        <v/>
      </c>
      <c r="S206" s="30" t="s">
        <v>3</v>
      </c>
      <c r="T206" s="30">
        <f>COUNTIF(F205:F207,1)+COUNTIF(J205:J207,1)+COUNTIF(N205:N207,1)+COUNTIF(R205:R207,1)</f>
        <v>2</v>
      </c>
      <c r="U206" s="7" t="s">
        <v>0</v>
      </c>
      <c r="V206" s="7">
        <f>COUNTIF(F205:F207,0)+COUNTIF(J205:J207,0)+COUNTIF(N205:N207,0)+COUNTIF(R205:R207,0)</f>
        <v>2</v>
      </c>
      <c r="W206" s="30"/>
      <c r="X206" s="57"/>
      <c r="Y206" s="28"/>
      <c r="Z206" s="56"/>
    </row>
    <row r="207" spans="1:26" s="1" customFormat="1">
      <c r="A207" s="83"/>
      <c r="B207" s="82"/>
      <c r="C207" s="78" t="str">
        <f>IF(I203="","",I203)</f>
        <v/>
      </c>
      <c r="D207" s="76" t="str">
        <f>IF(C207="","","-")</f>
        <v/>
      </c>
      <c r="E207" s="77" t="str">
        <f>IF(G203="","",G203)</f>
        <v/>
      </c>
      <c r="F207" s="9" t="str">
        <f>IF(C207="","",IF(C207&gt;E207,1,0))</f>
        <v/>
      </c>
      <c r="G207" s="81"/>
      <c r="H207" s="80"/>
      <c r="I207" s="80"/>
      <c r="J207" s="79"/>
      <c r="K207" s="78"/>
      <c r="L207" s="9" t="str">
        <f>IF(K207="","","-")</f>
        <v/>
      </c>
      <c r="M207" s="77"/>
      <c r="N207" s="9" t="str">
        <f>IF(K207="","",IF(K207&gt;M207,1,0))</f>
        <v/>
      </c>
      <c r="O207" s="75"/>
      <c r="P207" s="72" t="str">
        <f>IF(O207="","","-")</f>
        <v/>
      </c>
      <c r="Q207" s="73"/>
      <c r="R207" s="8" t="str">
        <f>IF(O207="","",IF(O207&gt;Q207,1,0))</f>
        <v/>
      </c>
      <c r="S207" s="68" t="s">
        <v>1</v>
      </c>
      <c r="T207" s="68">
        <f>SUM(C205:C207)+SUM(G205:G207)+SUM(K205:K207)+SUM(O205:O207)</f>
        <v>61</v>
      </c>
      <c r="U207" s="69" t="s">
        <v>0</v>
      </c>
      <c r="V207" s="69">
        <f>SUM(E205:E207)+SUM(I205:I207)+SUM(M205:M207)+SUM(Q205:Q207)</f>
        <v>73</v>
      </c>
      <c r="W207" s="68">
        <f>T207-V207</f>
        <v>-12</v>
      </c>
      <c r="X207" s="67"/>
      <c r="Y207" s="66"/>
      <c r="Z207" s="65"/>
    </row>
    <row r="208" spans="1:26" s="1" customFormat="1">
      <c r="A208" s="51"/>
      <c r="B208" s="64"/>
      <c r="C208" s="46" t="str">
        <f>IF(A209="","",IF(K200="○","×","○"))</f>
        <v>×</v>
      </c>
      <c r="D208" s="45"/>
      <c r="E208" s="44"/>
      <c r="F208" s="43"/>
      <c r="G208" s="46" t="str">
        <f>IF(A209="","",IF(K204="○","×","○"))</f>
        <v>×</v>
      </c>
      <c r="H208" s="45"/>
      <c r="I208" s="44"/>
      <c r="J208" s="43"/>
      <c r="K208" s="49"/>
      <c r="L208" s="48"/>
      <c r="M208" s="48"/>
      <c r="N208" s="47"/>
      <c r="O208" s="46" t="str">
        <f>IF(R209="","",IF(SUM(R209:R211)&gt;=2,"○","×"))</f>
        <v/>
      </c>
      <c r="P208" s="45"/>
      <c r="Q208" s="44"/>
      <c r="R208" s="43"/>
      <c r="S208" s="30"/>
      <c r="T208" s="30"/>
      <c r="U208" s="7"/>
      <c r="V208" s="7"/>
      <c r="W208" s="30"/>
      <c r="X208" s="42" t="s">
        <v>5</v>
      </c>
      <c r="Y208" s="41">
        <v>3</v>
      </c>
      <c r="Z208" s="60">
        <f>IF(C208="","",RANK(W211,W203:W215,0))</f>
        <v>3</v>
      </c>
    </row>
    <row r="209" spans="1:26" s="1" customFormat="1">
      <c r="A209" s="59" t="s">
        <v>125</v>
      </c>
      <c r="B209" s="58"/>
      <c r="C209" s="37">
        <f>IF(A209="","",M201)</f>
        <v>3</v>
      </c>
      <c r="D209" s="9" t="str">
        <f>IF(C209="","","-")</f>
        <v>-</v>
      </c>
      <c r="E209" s="36">
        <f>IF(C209="","",K201)</f>
        <v>21</v>
      </c>
      <c r="F209" s="9">
        <f>IF(C209="","",IF(C209&gt;E209,1,0))</f>
        <v>0</v>
      </c>
      <c r="G209" s="37">
        <f>IF(A209="","",M205)</f>
        <v>17</v>
      </c>
      <c r="H209" s="9" t="str">
        <f>IF(G209="","","-")</f>
        <v>-</v>
      </c>
      <c r="I209" s="36">
        <f>IF(A209="","",K205)</f>
        <v>21</v>
      </c>
      <c r="J209" s="9">
        <f>IF(G209="","",IF(G209&gt;I209,1,0))</f>
        <v>0</v>
      </c>
      <c r="K209" s="35"/>
      <c r="L209" s="34"/>
      <c r="M209" s="34"/>
      <c r="N209" s="33"/>
      <c r="O209" s="32"/>
      <c r="P209" s="8" t="str">
        <f>IF(O209="","","-")</f>
        <v/>
      </c>
      <c r="Q209" s="31"/>
      <c r="R209" s="8" t="str">
        <f>IF(O209="","",IF(O209&gt;Q209,1,0))</f>
        <v/>
      </c>
      <c r="S209" s="30" t="s">
        <v>8</v>
      </c>
      <c r="T209" s="30">
        <f>IF(A209="","",COUNTIF(C208:R208,"○"))</f>
        <v>0</v>
      </c>
      <c r="U209" s="7" t="s">
        <v>0</v>
      </c>
      <c r="V209" s="7">
        <f>COUNTIF(C208:R208,"×")</f>
        <v>2</v>
      </c>
      <c r="W209" s="30"/>
      <c r="X209" s="57"/>
      <c r="Y209" s="28"/>
      <c r="Z209" s="56"/>
    </row>
    <row r="210" spans="1:26" s="1" customFormat="1">
      <c r="A210" s="59" t="s">
        <v>30</v>
      </c>
      <c r="B210" s="58"/>
      <c r="C210" s="37">
        <f>IF(A209="","",M202)</f>
        <v>8</v>
      </c>
      <c r="D210" s="9" t="str">
        <f>IF(C210="","","-")</f>
        <v>-</v>
      </c>
      <c r="E210" s="36">
        <f>IF(C210="","",K202)</f>
        <v>21</v>
      </c>
      <c r="F210" s="9">
        <f>IF(C210="","",IF(C210&gt;E210,1,0))</f>
        <v>0</v>
      </c>
      <c r="G210" s="37">
        <f>IF(A209="","",M206)</f>
        <v>14</v>
      </c>
      <c r="H210" s="9" t="str">
        <f>IF(G210="","","-")</f>
        <v>-</v>
      </c>
      <c r="I210" s="36">
        <f>IF(A209="","",K206)</f>
        <v>21</v>
      </c>
      <c r="J210" s="9">
        <f>IF(G210="","",IF(G210&gt;I210,1,0))</f>
        <v>0</v>
      </c>
      <c r="K210" s="35"/>
      <c r="L210" s="34"/>
      <c r="M210" s="34"/>
      <c r="N210" s="33"/>
      <c r="O210" s="32"/>
      <c r="P210" s="8" t="str">
        <f>IF(O210="","","-")</f>
        <v/>
      </c>
      <c r="Q210" s="31"/>
      <c r="R210" s="8" t="str">
        <f>IF(O210="","",IF(O210&gt;Q210,1,0))</f>
        <v/>
      </c>
      <c r="S210" s="30" t="s">
        <v>3</v>
      </c>
      <c r="T210" s="30">
        <f>COUNTIF(F209:F211,1)+COUNTIF(J209:J211,1)+COUNTIF(N209:N211,1)+COUNTIF(R209:R211,1)</f>
        <v>0</v>
      </c>
      <c r="U210" s="7" t="s">
        <v>0</v>
      </c>
      <c r="V210" s="7">
        <f>COUNTIF(F209:F211,0)+COUNTIF(J209:J211,0)+COUNTIF(N209:N211,0)+COUNTIF(R209:R211,0)</f>
        <v>4</v>
      </c>
      <c r="W210" s="30"/>
      <c r="X210" s="57"/>
      <c r="Y210" s="28"/>
      <c r="Z210" s="56"/>
    </row>
    <row r="211" spans="1:26" s="1" customFormat="1" ht="14.25" thickBot="1">
      <c r="A211" s="111"/>
      <c r="B211" s="110"/>
      <c r="C211" s="24" t="str">
        <f>IF(M203="","",M203)</f>
        <v/>
      </c>
      <c r="D211" s="22" t="str">
        <f>IF(C211="","","-")</f>
        <v/>
      </c>
      <c r="E211" s="23" t="str">
        <f>IF(K203="","",K203)</f>
        <v/>
      </c>
      <c r="F211" s="22" t="str">
        <f>IF(C211="","",IF(C211&gt;E211,1,0))</f>
        <v/>
      </c>
      <c r="G211" s="24" t="str">
        <f>IF(M207="","",M207)</f>
        <v/>
      </c>
      <c r="H211" s="22" t="str">
        <f>IF(G211="","","-")</f>
        <v/>
      </c>
      <c r="I211" s="23" t="str">
        <f>IF(K207="","",K207)</f>
        <v/>
      </c>
      <c r="J211" s="22" t="str">
        <f>IF(G211="","",IF(G211&gt;I211,1,0))</f>
        <v/>
      </c>
      <c r="K211" s="21"/>
      <c r="L211" s="20"/>
      <c r="M211" s="20"/>
      <c r="N211" s="19"/>
      <c r="O211" s="18"/>
      <c r="P211" s="16" t="str">
        <f>IF(O211="","","-")</f>
        <v/>
      </c>
      <c r="Q211" s="17"/>
      <c r="R211" s="16" t="str">
        <f>IF(O211="","",IF(O211&gt;Q211,1,0))</f>
        <v/>
      </c>
      <c r="S211" s="14" t="s">
        <v>1</v>
      </c>
      <c r="T211" s="14">
        <f>SUM(C209:C211)+SUM(G209:G211)+SUM(K209:K211)+SUM(O209:O211)</f>
        <v>42</v>
      </c>
      <c r="U211" s="15" t="s">
        <v>0</v>
      </c>
      <c r="V211" s="15">
        <f>SUM(E209:E211)+SUM(I209:I211)+SUM(M209:M211)+SUM(Q209:Q211)</f>
        <v>84</v>
      </c>
      <c r="W211" s="14">
        <f>IF(T209="","",T211-V211)</f>
        <v>-42</v>
      </c>
      <c r="X211" s="114"/>
      <c r="Y211" s="12"/>
      <c r="Z211" s="65"/>
    </row>
    <row r="212" spans="1:26" s="1" customFormat="1">
      <c r="A212" s="39"/>
      <c r="B212" s="112"/>
      <c r="C212" s="63" t="str">
        <f>IF(R201="","",IF(O200="○","×","○"))</f>
        <v/>
      </c>
      <c r="D212" s="62"/>
      <c r="E212" s="61"/>
      <c r="F212" s="9"/>
      <c r="G212" s="63" t="str">
        <f>IF(R205="","",IF(O204="○","×","○"))</f>
        <v/>
      </c>
      <c r="H212" s="62"/>
      <c r="I212" s="61"/>
      <c r="J212" s="9"/>
      <c r="K212" s="63" t="str">
        <f>IF(R209="","",IF(O208="○","×","○"))</f>
        <v/>
      </c>
      <c r="L212" s="62"/>
      <c r="M212" s="61"/>
      <c r="N212" s="9"/>
      <c r="O212" s="35"/>
      <c r="P212" s="34"/>
      <c r="Q212" s="34"/>
      <c r="R212" s="33"/>
      <c r="S212" s="30"/>
      <c r="T212" s="30"/>
      <c r="U212" s="7"/>
      <c r="V212" s="7"/>
      <c r="W212" s="30"/>
      <c r="X212" s="174"/>
      <c r="Y212" s="28"/>
      <c r="Z212" s="60" t="str">
        <f>IF(C212="","",RANK(W215,W203:W215,0))</f>
        <v/>
      </c>
    </row>
    <row r="213" spans="1:26" s="1" customFormat="1">
      <c r="A213" s="59"/>
      <c r="B213" s="58"/>
      <c r="C213" s="32" t="str">
        <f>IF(Q201="","",Q201)</f>
        <v/>
      </c>
      <c r="D213" s="8" t="str">
        <f>IF(C213="","","-")</f>
        <v/>
      </c>
      <c r="E213" s="31" t="str">
        <f>IF(C213="","",O201)</f>
        <v/>
      </c>
      <c r="F213" s="8" t="str">
        <f>IF(C213="","",IF(C213&gt;E213,1,0))</f>
        <v/>
      </c>
      <c r="G213" s="32" t="str">
        <f>IF(Q205="","",Q205)</f>
        <v/>
      </c>
      <c r="H213" s="8" t="str">
        <f>IF(G213="","","-")</f>
        <v/>
      </c>
      <c r="I213" s="31" t="str">
        <f>IF(G213="","",O205)</f>
        <v/>
      </c>
      <c r="J213" s="8" t="str">
        <f>IF(G213="","",IF(G213&gt;I213,1,0))</f>
        <v/>
      </c>
      <c r="K213" s="32" t="str">
        <f>IF(Q209="","",Q209)</f>
        <v/>
      </c>
      <c r="L213" s="8" t="str">
        <f>IF(K213="","","-")</f>
        <v/>
      </c>
      <c r="M213" s="31" t="str">
        <f>IF(K213="","",O209)</f>
        <v/>
      </c>
      <c r="N213" s="8" t="str">
        <f>IF(K213="","",IF(K213&gt;M213,1,0))</f>
        <v/>
      </c>
      <c r="O213" s="35"/>
      <c r="P213" s="34"/>
      <c r="Q213" s="34"/>
      <c r="R213" s="33"/>
      <c r="S213" s="30" t="s">
        <v>8</v>
      </c>
      <c r="T213" s="30" t="str">
        <f>IF(C212="","",COUNTIF(C212:R212,"○"))</f>
        <v/>
      </c>
      <c r="U213" s="7" t="s">
        <v>0</v>
      </c>
      <c r="V213" s="7" t="str">
        <f>IF(T213="","",COUNTIF(C212:R212,"×"))</f>
        <v/>
      </c>
      <c r="W213" s="30"/>
      <c r="X213" s="174"/>
      <c r="Y213" s="28"/>
      <c r="Z213" s="56"/>
    </row>
    <row r="214" spans="1:26" s="1" customFormat="1">
      <c r="A214" s="59"/>
      <c r="B214" s="58"/>
      <c r="C214" s="32" t="str">
        <f>IF(Q202="","",Q202)</f>
        <v/>
      </c>
      <c r="D214" s="8" t="str">
        <f>IF(C214="","","-")</f>
        <v/>
      </c>
      <c r="E214" s="31" t="str">
        <f>IF(C214="","",O202)</f>
        <v/>
      </c>
      <c r="F214" s="8" t="str">
        <f>IF(C214="","",IF(C214&gt;E214,1,0))</f>
        <v/>
      </c>
      <c r="G214" s="32" t="str">
        <f>IF(Q206="","",Q206)</f>
        <v/>
      </c>
      <c r="H214" s="8" t="str">
        <f>IF(G214="","","-")</f>
        <v/>
      </c>
      <c r="I214" s="31" t="str">
        <f>IF(G214="","",O206)</f>
        <v/>
      </c>
      <c r="J214" s="8" t="str">
        <f>IF(G214="","",IF(G214&gt;I214,1,0))</f>
        <v/>
      </c>
      <c r="K214" s="32" t="str">
        <f>IF(Q210="","",Q210)</f>
        <v/>
      </c>
      <c r="L214" s="8" t="str">
        <f>IF(K214="","","-")</f>
        <v/>
      </c>
      <c r="M214" s="31" t="str">
        <f>IF(K214="","",O210)</f>
        <v/>
      </c>
      <c r="N214" s="8" t="str">
        <f>IF(K214="","",IF(K214&gt;M214,1,0))</f>
        <v/>
      </c>
      <c r="O214" s="35"/>
      <c r="P214" s="34"/>
      <c r="Q214" s="34"/>
      <c r="R214" s="33"/>
      <c r="S214" s="30" t="s">
        <v>3</v>
      </c>
      <c r="T214" s="30">
        <f>COUNTIF(F213:F215,1)+COUNTIF(J213:J215,1)+COUNTIF(N213:N215,1)+COUNTIF(R213:R215,1)</f>
        <v>0</v>
      </c>
      <c r="U214" s="7" t="s">
        <v>0</v>
      </c>
      <c r="V214" s="7">
        <f>COUNTIF(F213:F215,0)+COUNTIF(J213:J215,0)+COUNTIF(N213:N215,0)+COUNTIF(R213:R215,0)</f>
        <v>0</v>
      </c>
      <c r="W214" s="30"/>
      <c r="X214" s="174"/>
      <c r="Y214" s="28"/>
      <c r="Z214" s="56"/>
    </row>
    <row r="215" spans="1:26" s="1" customFormat="1" ht="14.25" thickBot="1">
      <c r="A215" s="111"/>
      <c r="B215" s="110"/>
      <c r="C215" s="18" t="str">
        <f>IF(Q203="","",Q203)</f>
        <v/>
      </c>
      <c r="D215" s="16" t="str">
        <f>IF(C215="","","-")</f>
        <v/>
      </c>
      <c r="E215" s="17" t="str">
        <f>IF(C215="","",O203)</f>
        <v/>
      </c>
      <c r="F215" s="16" t="str">
        <f>IF(C215="","",IF(C215&gt;E215,1,0))</f>
        <v/>
      </c>
      <c r="G215" s="18" t="str">
        <f>IF(Q207="","",Q207)</f>
        <v/>
      </c>
      <c r="H215" s="16" t="str">
        <f>IF(G215="","","-")</f>
        <v/>
      </c>
      <c r="I215" s="17" t="str">
        <f>IF(G215="","",O207)</f>
        <v/>
      </c>
      <c r="J215" s="16" t="str">
        <f>IF(G215="","",IF(G215&gt;I215,1,0))</f>
        <v/>
      </c>
      <c r="K215" s="18" t="str">
        <f>IF(Q211="","",Q211)</f>
        <v/>
      </c>
      <c r="L215" s="16" t="str">
        <f>IF(K215="","","-")</f>
        <v/>
      </c>
      <c r="M215" s="17" t="str">
        <f>IF(K215="","",O211)</f>
        <v/>
      </c>
      <c r="N215" s="16" t="str">
        <f>IF(K215="","",IF(K215&gt;M215,1,0))</f>
        <v/>
      </c>
      <c r="O215" s="21"/>
      <c r="P215" s="20"/>
      <c r="Q215" s="20"/>
      <c r="R215" s="19"/>
      <c r="S215" s="14" t="s">
        <v>1</v>
      </c>
      <c r="T215" s="14">
        <f>SUM(C213:C215)+SUM(G213:G215)+SUM(K213:K215)+SUM(O213:O215)</f>
        <v>0</v>
      </c>
      <c r="U215" s="15" t="s">
        <v>0</v>
      </c>
      <c r="V215" s="15">
        <f>SUM(E213:E215)+SUM(I213:I215)+SUM(M213:M215)+SUM(Q213:Q215)</f>
        <v>0</v>
      </c>
      <c r="W215" s="14" t="str">
        <f>IF(T213="","",T215-V215)</f>
        <v/>
      </c>
      <c r="X215" s="173"/>
      <c r="Y215" s="12"/>
      <c r="Z215" s="65"/>
    </row>
    <row r="216" spans="1:26" s="1" customFormat="1" ht="14.25" thickBot="1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X216" s="115"/>
    </row>
    <row r="217" spans="1:26" s="1" customFormat="1">
      <c r="A217" s="104" t="s">
        <v>48</v>
      </c>
      <c r="B217" s="97"/>
      <c r="C217" s="102" t="str">
        <f>A220</f>
        <v>柴田　莉子</v>
      </c>
      <c r="D217" s="101"/>
      <c r="E217" s="101"/>
      <c r="F217" s="103"/>
      <c r="G217" s="102" t="str">
        <f>A224</f>
        <v>川邉　智絵</v>
      </c>
      <c r="H217" s="101"/>
      <c r="I217" s="101"/>
      <c r="J217" s="100"/>
      <c r="K217" s="102" t="str">
        <f>A228</f>
        <v>原野　まりな</v>
      </c>
      <c r="L217" s="101"/>
      <c r="M217" s="101"/>
      <c r="N217" s="100"/>
      <c r="O217" s="102" t="str">
        <f>IF(A232="","",A232)</f>
        <v/>
      </c>
      <c r="P217" s="101"/>
      <c r="Q217" s="101"/>
      <c r="R217" s="100"/>
      <c r="S217" s="99" t="s">
        <v>16</v>
      </c>
      <c r="T217" s="98"/>
      <c r="U217" s="98"/>
      <c r="V217" s="98"/>
      <c r="W217" s="97"/>
      <c r="X217" s="96" t="s">
        <v>15</v>
      </c>
      <c r="Y217" s="95" t="s">
        <v>14</v>
      </c>
      <c r="Z217" s="64" t="s">
        <v>14</v>
      </c>
    </row>
    <row r="218" spans="1:26" s="1" customFormat="1">
      <c r="A218" s="83"/>
      <c r="B218" s="90"/>
      <c r="C218" s="93" t="str">
        <f>A221</f>
        <v>（八幡西Ｊｒ）</v>
      </c>
      <c r="D218" s="92"/>
      <c r="E218" s="92"/>
      <c r="F218" s="94"/>
      <c r="G218" s="93" t="str">
        <f>A225</f>
        <v>（ミッキーズ）</v>
      </c>
      <c r="H218" s="92"/>
      <c r="I218" s="92"/>
      <c r="J218" s="76"/>
      <c r="K218" s="93" t="str">
        <f>A229</f>
        <v>（フェニックス）</v>
      </c>
      <c r="L218" s="92"/>
      <c r="M218" s="92"/>
      <c r="N218" s="76"/>
      <c r="O218" s="63" t="str">
        <f>IF(A233="","",A233)</f>
        <v/>
      </c>
      <c r="P218" s="62"/>
      <c r="Q218" s="62"/>
      <c r="R218" s="76"/>
      <c r="S218" s="91"/>
      <c r="T218" s="82"/>
      <c r="U218" s="82"/>
      <c r="V218" s="82"/>
      <c r="W218" s="90"/>
      <c r="X218" s="89"/>
      <c r="Y218" s="66"/>
      <c r="Z218" s="82"/>
    </row>
    <row r="219" spans="1:26" s="1" customFormat="1">
      <c r="A219" s="51"/>
      <c r="B219" s="64"/>
      <c r="C219" s="49"/>
      <c r="D219" s="48"/>
      <c r="E219" s="48"/>
      <c r="F219" s="47"/>
      <c r="G219" s="46" t="str">
        <f>IF(SUM(J220:J222)&gt;=2,"○","×")</f>
        <v>×</v>
      </c>
      <c r="H219" s="45"/>
      <c r="I219" s="44"/>
      <c r="J219" s="43"/>
      <c r="K219" s="46" t="str">
        <f>IF(SUM(N220:N222)&gt;=2,"○","×")</f>
        <v>○</v>
      </c>
      <c r="L219" s="45"/>
      <c r="M219" s="44"/>
      <c r="N219" s="43"/>
      <c r="O219" s="46" t="str">
        <f>IF(R220="","",IF(SUM(R220:R222)&gt;=2,"○","×"))</f>
        <v/>
      </c>
      <c r="P219" s="45"/>
      <c r="Q219" s="44"/>
      <c r="R219" s="43"/>
      <c r="S219" s="87"/>
      <c r="T219" s="87"/>
      <c r="U219" s="88"/>
      <c r="V219" s="88"/>
      <c r="W219" s="87"/>
      <c r="X219" s="42" t="s">
        <v>10</v>
      </c>
      <c r="Y219" s="41">
        <v>2</v>
      </c>
      <c r="Z219" s="60">
        <f>RANK(W222,W219:W234,0)</f>
        <v>1</v>
      </c>
    </row>
    <row r="220" spans="1:26" s="1" customFormat="1">
      <c r="A220" s="59" t="s">
        <v>124</v>
      </c>
      <c r="B220" s="58"/>
      <c r="C220" s="35"/>
      <c r="D220" s="34"/>
      <c r="E220" s="34"/>
      <c r="F220" s="33"/>
      <c r="G220" s="37">
        <v>15</v>
      </c>
      <c r="H220" s="9" t="str">
        <f>IF(G220="","","-")</f>
        <v>-</v>
      </c>
      <c r="I220" s="36">
        <v>21</v>
      </c>
      <c r="J220" s="9">
        <f>IF(G220="","",IF(G220&gt;I220,1,0))</f>
        <v>0</v>
      </c>
      <c r="K220" s="37">
        <v>21</v>
      </c>
      <c r="L220" s="9" t="str">
        <f>IF(K220="","","-")</f>
        <v>-</v>
      </c>
      <c r="M220" s="36">
        <v>3</v>
      </c>
      <c r="N220" s="9">
        <f>IF(K220="","",IF(K220&gt;M220,1,0))</f>
        <v>1</v>
      </c>
      <c r="O220" s="32"/>
      <c r="P220" s="86" t="str">
        <f>IF(O220="","","-")</f>
        <v/>
      </c>
      <c r="Q220" s="31"/>
      <c r="R220" s="8" t="str">
        <f>IF(O220="","",IF(O220&gt;Q220,1,0))</f>
        <v/>
      </c>
      <c r="S220" s="85" t="s">
        <v>8</v>
      </c>
      <c r="T220" s="85">
        <f>COUNTIF(C219:R219,"○")</f>
        <v>1</v>
      </c>
      <c r="U220" s="84" t="s">
        <v>0</v>
      </c>
      <c r="V220" s="7">
        <f>COUNTIF(C219:R219,"×")</f>
        <v>1</v>
      </c>
      <c r="W220" s="30"/>
      <c r="X220" s="57"/>
      <c r="Y220" s="28"/>
      <c r="Z220" s="56"/>
    </row>
    <row r="221" spans="1:26" s="1" customFormat="1">
      <c r="A221" s="59" t="s">
        <v>21</v>
      </c>
      <c r="B221" s="58"/>
      <c r="C221" s="35"/>
      <c r="D221" s="34"/>
      <c r="E221" s="34"/>
      <c r="F221" s="33"/>
      <c r="G221" s="37">
        <v>21</v>
      </c>
      <c r="H221" s="9" t="str">
        <f>IF(G221="","","-")</f>
        <v>-</v>
      </c>
      <c r="I221" s="36">
        <v>16</v>
      </c>
      <c r="J221" s="9">
        <f>IF(G221="","",IF(G221&gt;I221,1,0))</f>
        <v>1</v>
      </c>
      <c r="K221" s="37">
        <v>21</v>
      </c>
      <c r="L221" s="9" t="str">
        <f>IF(K221="","","-")</f>
        <v>-</v>
      </c>
      <c r="M221" s="36">
        <v>6</v>
      </c>
      <c r="N221" s="9">
        <f>IF(K221="","",IF(K221&gt;M221,1,0))</f>
        <v>1</v>
      </c>
      <c r="O221" s="32"/>
      <c r="P221" s="86" t="str">
        <f>IF(O221="","","-")</f>
        <v/>
      </c>
      <c r="Q221" s="31"/>
      <c r="R221" s="8" t="str">
        <f>IF(O221="","",IF(O221&gt;Q221,1,0))</f>
        <v/>
      </c>
      <c r="S221" s="85" t="s">
        <v>3</v>
      </c>
      <c r="T221" s="85">
        <f>COUNTIF(F220:F222,1)+COUNTIF(J220:J222,1)+COUNTIF(N220:N222,1)+COUNTIF(R220:R222,1)</f>
        <v>3</v>
      </c>
      <c r="U221" s="84" t="s">
        <v>0</v>
      </c>
      <c r="V221" s="7">
        <f>COUNTIF(F220:F222,0)+COUNTIF(J220:J222,0)+COUNTIF(N220:N222,0)+COUNTIF(R220:R222,0)</f>
        <v>2</v>
      </c>
      <c r="W221" s="30"/>
      <c r="X221" s="57"/>
      <c r="Y221" s="28"/>
      <c r="Z221" s="56"/>
    </row>
    <row r="222" spans="1:26" s="1" customFormat="1">
      <c r="A222" s="83"/>
      <c r="B222" s="82"/>
      <c r="C222" s="81"/>
      <c r="D222" s="80"/>
      <c r="E222" s="80"/>
      <c r="F222" s="79"/>
      <c r="G222" s="78">
        <v>19</v>
      </c>
      <c r="H222" s="76" t="str">
        <f>IF(G222="","","-")</f>
        <v>-</v>
      </c>
      <c r="I222" s="77">
        <v>21</v>
      </c>
      <c r="J222" s="76">
        <f>IF(G222="","",IF(G222&gt;I222,1,0))</f>
        <v>0</v>
      </c>
      <c r="K222" s="78"/>
      <c r="L222" s="76" t="str">
        <f>IF(K222="","","-")</f>
        <v/>
      </c>
      <c r="M222" s="77"/>
      <c r="N222" s="76" t="str">
        <f>IF(K222="","",IF(K222&gt;M222,1,0))</f>
        <v/>
      </c>
      <c r="O222" s="75"/>
      <c r="P222" s="74" t="str">
        <f>IF(O222="","","-")</f>
        <v/>
      </c>
      <c r="Q222" s="73"/>
      <c r="R222" s="72" t="str">
        <f>IF(O222="","",IF(O222&gt;Q222,1,0))</f>
        <v/>
      </c>
      <c r="S222" s="71" t="s">
        <v>1</v>
      </c>
      <c r="T222" s="71">
        <f>SUM(C220:C222)+SUM(G220:G222)+SUM(K220:K222)+SUM(O220:O222)</f>
        <v>97</v>
      </c>
      <c r="U222" s="70" t="s">
        <v>0</v>
      </c>
      <c r="V222" s="69">
        <f>SUM(E220:E222)+SUM(I220:I222)+SUM(M220:M222)+SUM(Q220:Q222)</f>
        <v>67</v>
      </c>
      <c r="W222" s="68">
        <f>T222-V222</f>
        <v>30</v>
      </c>
      <c r="X222" s="67"/>
      <c r="Y222" s="66"/>
      <c r="Z222" s="65"/>
    </row>
    <row r="223" spans="1:26" s="1" customFormat="1">
      <c r="A223" s="51"/>
      <c r="B223" s="64"/>
      <c r="C223" s="63" t="str">
        <f>IF(G219="○","×","○")</f>
        <v>○</v>
      </c>
      <c r="D223" s="62"/>
      <c r="E223" s="61"/>
      <c r="F223" s="9"/>
      <c r="G223" s="35"/>
      <c r="H223" s="34"/>
      <c r="I223" s="34"/>
      <c r="J223" s="33"/>
      <c r="K223" s="63" t="str">
        <f>IF(SUM(N224:N226)&gt;=2,"○","×")</f>
        <v>○</v>
      </c>
      <c r="L223" s="62"/>
      <c r="M223" s="61"/>
      <c r="N223" s="9"/>
      <c r="O223" s="63" t="str">
        <f>IF(R224="","",IF(SUM(R224:R226)&gt;=2,"○","×"))</f>
        <v/>
      </c>
      <c r="P223" s="62"/>
      <c r="Q223" s="61"/>
      <c r="R223" s="9"/>
      <c r="S223" s="30"/>
      <c r="T223" s="30"/>
      <c r="U223" s="7"/>
      <c r="V223" s="7"/>
      <c r="W223" s="30"/>
      <c r="X223" s="42" t="s">
        <v>13</v>
      </c>
      <c r="Y223" s="41">
        <v>1</v>
      </c>
      <c r="Z223" s="60">
        <f>RANK(W226,W222:W234,0)</f>
        <v>2</v>
      </c>
    </row>
    <row r="224" spans="1:26" s="1" customFormat="1">
      <c r="A224" s="59" t="s">
        <v>123</v>
      </c>
      <c r="B224" s="58"/>
      <c r="C224" s="37">
        <f>I220</f>
        <v>21</v>
      </c>
      <c r="D224" s="9" t="str">
        <f>IF(C224="","","-")</f>
        <v>-</v>
      </c>
      <c r="E224" s="36">
        <f>G220</f>
        <v>15</v>
      </c>
      <c r="F224" s="9">
        <f>IF(C224="","",IF(C224&gt;E224,1,0))</f>
        <v>1</v>
      </c>
      <c r="G224" s="35"/>
      <c r="H224" s="34"/>
      <c r="I224" s="34"/>
      <c r="J224" s="33"/>
      <c r="K224" s="37">
        <v>21</v>
      </c>
      <c r="L224" s="9" t="str">
        <f>IF(K224="","","-")</f>
        <v>-</v>
      </c>
      <c r="M224" s="36">
        <v>9</v>
      </c>
      <c r="N224" s="9">
        <f>IF(K224="","",IF(K224&gt;M224,1,0))</f>
        <v>1</v>
      </c>
      <c r="O224" s="32"/>
      <c r="P224" s="8" t="str">
        <f>IF(O224="","","-")</f>
        <v/>
      </c>
      <c r="Q224" s="31"/>
      <c r="R224" s="8" t="str">
        <f>IF(O224="","",IF(O224&gt;Q224,1,0))</f>
        <v/>
      </c>
      <c r="S224" s="30" t="s">
        <v>8</v>
      </c>
      <c r="T224" s="30">
        <f>COUNTIF(C223:R223,"○")</f>
        <v>2</v>
      </c>
      <c r="U224" s="7" t="s">
        <v>0</v>
      </c>
      <c r="V224" s="7">
        <f>COUNTIF(C223:R223,"×")</f>
        <v>0</v>
      </c>
      <c r="W224" s="30"/>
      <c r="X224" s="57"/>
      <c r="Y224" s="28"/>
      <c r="Z224" s="56"/>
    </row>
    <row r="225" spans="1:26" s="1" customFormat="1">
      <c r="A225" s="59" t="s">
        <v>34</v>
      </c>
      <c r="B225" s="58"/>
      <c r="C225" s="37">
        <f>I221</f>
        <v>16</v>
      </c>
      <c r="D225" s="9" t="str">
        <f>IF(C225="","","-")</f>
        <v>-</v>
      </c>
      <c r="E225" s="36">
        <f>G221</f>
        <v>21</v>
      </c>
      <c r="F225" s="9">
        <f>IF(C225="","",IF(C225&gt;E225,1,0))</f>
        <v>0</v>
      </c>
      <c r="G225" s="35"/>
      <c r="H225" s="34"/>
      <c r="I225" s="34"/>
      <c r="J225" s="33"/>
      <c r="K225" s="37">
        <v>21</v>
      </c>
      <c r="L225" s="9" t="str">
        <f>IF(K225="","","-")</f>
        <v>-</v>
      </c>
      <c r="M225" s="36">
        <v>7</v>
      </c>
      <c r="N225" s="9">
        <f>IF(K225="","",IF(K225&gt;M225,1,0))</f>
        <v>1</v>
      </c>
      <c r="O225" s="32"/>
      <c r="P225" s="8" t="str">
        <f>IF(O225="","","-")</f>
        <v/>
      </c>
      <c r="Q225" s="31"/>
      <c r="R225" s="8" t="str">
        <f>IF(O225="","",IF(O225&gt;Q225,1,0))</f>
        <v/>
      </c>
      <c r="S225" s="30" t="s">
        <v>3</v>
      </c>
      <c r="T225" s="30">
        <f>COUNTIF(F224:F226,1)+COUNTIF(J224:J226,1)+COUNTIF(N224:N226,1)+COUNTIF(R224:R226,1)</f>
        <v>4</v>
      </c>
      <c r="U225" s="7" t="s">
        <v>0</v>
      </c>
      <c r="V225" s="7">
        <f>COUNTIF(F224:F226,0)+COUNTIF(J224:J226,0)+COUNTIF(N224:N226,0)+COUNTIF(R224:R226,0)</f>
        <v>1</v>
      </c>
      <c r="W225" s="30"/>
      <c r="X225" s="57"/>
      <c r="Y225" s="28"/>
      <c r="Z225" s="56"/>
    </row>
    <row r="226" spans="1:26" s="1" customFormat="1">
      <c r="A226" s="83"/>
      <c r="B226" s="82"/>
      <c r="C226" s="78">
        <f>IF(I222="","",I222)</f>
        <v>21</v>
      </c>
      <c r="D226" s="76" t="str">
        <f>IF(C226="","","-")</f>
        <v>-</v>
      </c>
      <c r="E226" s="77">
        <f>IF(G222="","",G222)</f>
        <v>19</v>
      </c>
      <c r="F226" s="9">
        <f>IF(C226="","",IF(C226&gt;E226,1,0))</f>
        <v>1</v>
      </c>
      <c r="G226" s="81"/>
      <c r="H226" s="80"/>
      <c r="I226" s="80"/>
      <c r="J226" s="79"/>
      <c r="K226" s="78"/>
      <c r="L226" s="9" t="str">
        <f>IF(K226="","","-")</f>
        <v/>
      </c>
      <c r="M226" s="77"/>
      <c r="N226" s="9" t="str">
        <f>IF(K226="","",IF(K226&gt;M226,1,0))</f>
        <v/>
      </c>
      <c r="O226" s="75"/>
      <c r="P226" s="72" t="str">
        <f>IF(O226="","","-")</f>
        <v/>
      </c>
      <c r="Q226" s="73"/>
      <c r="R226" s="8" t="str">
        <f>IF(O226="","",IF(O226&gt;Q226,1,0))</f>
        <v/>
      </c>
      <c r="S226" s="68" t="s">
        <v>1</v>
      </c>
      <c r="T226" s="68">
        <f>SUM(C224:C226)+SUM(G224:G226)+SUM(K224:K226)+SUM(O224:O226)</f>
        <v>100</v>
      </c>
      <c r="U226" s="69" t="s">
        <v>0</v>
      </c>
      <c r="V226" s="69">
        <f>SUM(E224:E226)+SUM(I224:I226)+SUM(M224:M226)+SUM(Q224:Q226)</f>
        <v>71</v>
      </c>
      <c r="W226" s="68">
        <f>T226-V226</f>
        <v>29</v>
      </c>
      <c r="X226" s="67"/>
      <c r="Y226" s="66"/>
      <c r="Z226" s="65"/>
    </row>
    <row r="227" spans="1:26" s="1" customFormat="1">
      <c r="A227" s="51"/>
      <c r="B227" s="64"/>
      <c r="C227" s="46" t="str">
        <f>IF(A228="","",IF(K219="○","×","○"))</f>
        <v>×</v>
      </c>
      <c r="D227" s="45"/>
      <c r="E227" s="44"/>
      <c r="F227" s="43"/>
      <c r="G227" s="46" t="str">
        <f>IF(A228="","",IF(K223="○","×","○"))</f>
        <v>×</v>
      </c>
      <c r="H227" s="45"/>
      <c r="I227" s="44"/>
      <c r="J227" s="43"/>
      <c r="K227" s="49"/>
      <c r="L227" s="48"/>
      <c r="M227" s="48"/>
      <c r="N227" s="47"/>
      <c r="O227" s="46" t="str">
        <f>IF(R228="","",IF(SUM(R228:R230)&gt;=2,"○","×"))</f>
        <v/>
      </c>
      <c r="P227" s="45"/>
      <c r="Q227" s="44"/>
      <c r="R227" s="43"/>
      <c r="S227" s="30"/>
      <c r="T227" s="30"/>
      <c r="U227" s="7"/>
      <c r="V227" s="7"/>
      <c r="W227" s="30"/>
      <c r="X227" s="42" t="s">
        <v>5</v>
      </c>
      <c r="Y227" s="41">
        <v>3</v>
      </c>
      <c r="Z227" s="60">
        <f>IF(C227="","",RANK(W230,W222:W234,0))</f>
        <v>3</v>
      </c>
    </row>
    <row r="228" spans="1:26" s="1" customFormat="1">
      <c r="A228" s="59" t="s">
        <v>122</v>
      </c>
      <c r="B228" s="58"/>
      <c r="C228" s="37">
        <f>IF(A228="","",M220)</f>
        <v>3</v>
      </c>
      <c r="D228" s="9" t="str">
        <f>IF(C228="","","-")</f>
        <v>-</v>
      </c>
      <c r="E228" s="36">
        <f>IF(C228="","",K220)</f>
        <v>21</v>
      </c>
      <c r="F228" s="9">
        <f>IF(C228="","",IF(C228&gt;E228,1,0))</f>
        <v>0</v>
      </c>
      <c r="G228" s="37">
        <f>IF(A228="","",M224)</f>
        <v>9</v>
      </c>
      <c r="H228" s="9" t="str">
        <f>IF(G228="","","-")</f>
        <v>-</v>
      </c>
      <c r="I228" s="36">
        <f>IF(A228="","",K224)</f>
        <v>21</v>
      </c>
      <c r="J228" s="9">
        <f>IF(G228="","",IF(G228&gt;I228,1,0))</f>
        <v>0</v>
      </c>
      <c r="K228" s="35"/>
      <c r="L228" s="34"/>
      <c r="M228" s="34"/>
      <c r="N228" s="33"/>
      <c r="O228" s="32"/>
      <c r="P228" s="8" t="str">
        <f>IF(O228="","","-")</f>
        <v/>
      </c>
      <c r="Q228" s="31"/>
      <c r="R228" s="8" t="str">
        <f>IF(O228="","",IF(O228&gt;Q228,1,0))</f>
        <v/>
      </c>
      <c r="S228" s="30" t="s">
        <v>8</v>
      </c>
      <c r="T228" s="30">
        <f>IF(A228="","",COUNTIF(C227:R227,"○"))</f>
        <v>0</v>
      </c>
      <c r="U228" s="7" t="s">
        <v>0</v>
      </c>
      <c r="V228" s="7">
        <f>COUNTIF(C227:R227,"×")</f>
        <v>2</v>
      </c>
      <c r="W228" s="30"/>
      <c r="X228" s="57"/>
      <c r="Y228" s="28"/>
      <c r="Z228" s="56"/>
    </row>
    <row r="229" spans="1:26" s="1" customFormat="1">
      <c r="A229" s="59" t="s">
        <v>38</v>
      </c>
      <c r="B229" s="58"/>
      <c r="C229" s="37">
        <f>IF(A228="","",M221)</f>
        <v>6</v>
      </c>
      <c r="D229" s="9" t="str">
        <f>IF(C229="","","-")</f>
        <v>-</v>
      </c>
      <c r="E229" s="36">
        <f>IF(C229="","",K221)</f>
        <v>21</v>
      </c>
      <c r="F229" s="9">
        <f>IF(C229="","",IF(C229&gt;E229,1,0))</f>
        <v>0</v>
      </c>
      <c r="G229" s="37">
        <f>IF(A228="","",M225)</f>
        <v>7</v>
      </c>
      <c r="H229" s="9" t="str">
        <f>IF(G229="","","-")</f>
        <v>-</v>
      </c>
      <c r="I229" s="36">
        <f>IF(A228="","",K225)</f>
        <v>21</v>
      </c>
      <c r="J229" s="9">
        <f>IF(G229="","",IF(G229&gt;I229,1,0))</f>
        <v>0</v>
      </c>
      <c r="K229" s="35"/>
      <c r="L229" s="34"/>
      <c r="M229" s="34"/>
      <c r="N229" s="33"/>
      <c r="O229" s="32"/>
      <c r="P229" s="8" t="str">
        <f>IF(O229="","","-")</f>
        <v/>
      </c>
      <c r="Q229" s="31"/>
      <c r="R229" s="8" t="str">
        <f>IF(O229="","",IF(O229&gt;Q229,1,0))</f>
        <v/>
      </c>
      <c r="S229" s="30" t="s">
        <v>3</v>
      </c>
      <c r="T229" s="30">
        <f>COUNTIF(F228:F230,1)+COUNTIF(J228:J230,1)+COUNTIF(N228:N230,1)+COUNTIF(R228:R230,1)</f>
        <v>0</v>
      </c>
      <c r="U229" s="7" t="s">
        <v>0</v>
      </c>
      <c r="V229" s="7">
        <f>COUNTIF(F228:F230,0)+COUNTIF(J228:J230,0)+COUNTIF(N228:N230,0)+COUNTIF(R228:R230,0)</f>
        <v>4</v>
      </c>
      <c r="W229" s="30"/>
      <c r="X229" s="57"/>
      <c r="Y229" s="28"/>
      <c r="Z229" s="56"/>
    </row>
    <row r="230" spans="1:26" s="1" customFormat="1" ht="14.25" thickBot="1">
      <c r="A230" s="111"/>
      <c r="B230" s="110"/>
      <c r="C230" s="24" t="str">
        <f>IF(M222="","",M222)</f>
        <v/>
      </c>
      <c r="D230" s="22" t="str">
        <f>IF(C230="","","-")</f>
        <v/>
      </c>
      <c r="E230" s="23" t="str">
        <f>IF(K222="","",K222)</f>
        <v/>
      </c>
      <c r="F230" s="22" t="str">
        <f>IF(C230="","",IF(C230&gt;E230,1,0))</f>
        <v/>
      </c>
      <c r="G230" s="24" t="str">
        <f>IF(M226="","",M226)</f>
        <v/>
      </c>
      <c r="H230" s="22" t="str">
        <f>IF(G230="","","-")</f>
        <v/>
      </c>
      <c r="I230" s="23" t="str">
        <f>IF(K226="","",K226)</f>
        <v/>
      </c>
      <c r="J230" s="22" t="str">
        <f>IF(G230="","",IF(G230&gt;I230,1,0))</f>
        <v/>
      </c>
      <c r="K230" s="21"/>
      <c r="L230" s="20"/>
      <c r="M230" s="20"/>
      <c r="N230" s="19"/>
      <c r="O230" s="18"/>
      <c r="P230" s="16" t="str">
        <f>IF(O230="","","-")</f>
        <v/>
      </c>
      <c r="Q230" s="17"/>
      <c r="R230" s="16" t="str">
        <f>IF(O230="","",IF(O230&gt;Q230,1,0))</f>
        <v/>
      </c>
      <c r="S230" s="14" t="s">
        <v>1</v>
      </c>
      <c r="T230" s="14">
        <f>SUM(C228:C230)+SUM(G228:G230)+SUM(K228:K230)+SUM(O228:O230)</f>
        <v>25</v>
      </c>
      <c r="U230" s="15" t="s">
        <v>0</v>
      </c>
      <c r="V230" s="15">
        <f>SUM(E228:E230)+SUM(I228:I230)+SUM(M228:M230)+SUM(Q228:Q230)</f>
        <v>84</v>
      </c>
      <c r="W230" s="14">
        <f>IF(T228="","",T230-V230)</f>
        <v>-59</v>
      </c>
      <c r="X230" s="114"/>
      <c r="Y230" s="12"/>
      <c r="Z230" s="65"/>
    </row>
    <row r="231" spans="1:26" s="1" customFormat="1">
      <c r="A231" s="39"/>
      <c r="B231" s="112"/>
      <c r="C231" s="63" t="str">
        <f>IF(R220="","",IF(O219="○","×","○"))</f>
        <v/>
      </c>
      <c r="D231" s="62"/>
      <c r="E231" s="61"/>
      <c r="F231" s="9"/>
      <c r="G231" s="63" t="str">
        <f>IF(R224="","",IF(O223="○","×","○"))</f>
        <v/>
      </c>
      <c r="H231" s="62"/>
      <c r="I231" s="61"/>
      <c r="J231" s="9"/>
      <c r="K231" s="63" t="str">
        <f>IF(R228="","",IF(O227="○","×","○"))</f>
        <v/>
      </c>
      <c r="L231" s="62"/>
      <c r="M231" s="61"/>
      <c r="N231" s="9"/>
      <c r="O231" s="35"/>
      <c r="P231" s="34"/>
      <c r="Q231" s="34"/>
      <c r="R231" s="33"/>
      <c r="S231" s="30"/>
      <c r="T231" s="30"/>
      <c r="U231" s="7"/>
      <c r="V231" s="7"/>
      <c r="W231" s="30"/>
      <c r="X231" s="174"/>
      <c r="Y231" s="28"/>
      <c r="Z231" s="60" t="str">
        <f>IF(C231="","",RANK(W234,W222:W234,0))</f>
        <v/>
      </c>
    </row>
    <row r="232" spans="1:26" s="1" customFormat="1">
      <c r="A232" s="59"/>
      <c r="B232" s="58"/>
      <c r="C232" s="32" t="str">
        <f>IF(Q220="","",Q220)</f>
        <v/>
      </c>
      <c r="D232" s="8" t="str">
        <f>IF(C232="","","-")</f>
        <v/>
      </c>
      <c r="E232" s="31" t="str">
        <f>IF(C232="","",O220)</f>
        <v/>
      </c>
      <c r="F232" s="8" t="str">
        <f>IF(C232="","",IF(C232&gt;E232,1,0))</f>
        <v/>
      </c>
      <c r="G232" s="32" t="str">
        <f>IF(Q224="","",Q224)</f>
        <v/>
      </c>
      <c r="H232" s="8" t="str">
        <f>IF(G232="","","-")</f>
        <v/>
      </c>
      <c r="I232" s="31" t="str">
        <f>IF(G232="","",O224)</f>
        <v/>
      </c>
      <c r="J232" s="8" t="str">
        <f>IF(G232="","",IF(G232&gt;I232,1,0))</f>
        <v/>
      </c>
      <c r="K232" s="32" t="str">
        <f>IF(Q228="","",Q228)</f>
        <v/>
      </c>
      <c r="L232" s="8" t="str">
        <f>IF(K232="","","-")</f>
        <v/>
      </c>
      <c r="M232" s="31" t="str">
        <f>IF(K232="","",O228)</f>
        <v/>
      </c>
      <c r="N232" s="8" t="str">
        <f>IF(K232="","",IF(K232&gt;M232,1,0))</f>
        <v/>
      </c>
      <c r="O232" s="35"/>
      <c r="P232" s="34"/>
      <c r="Q232" s="34"/>
      <c r="R232" s="33"/>
      <c r="S232" s="30" t="s">
        <v>8</v>
      </c>
      <c r="T232" s="30" t="str">
        <f>IF(C231="","",COUNTIF(C231:R231,"○"))</f>
        <v/>
      </c>
      <c r="U232" s="7" t="s">
        <v>0</v>
      </c>
      <c r="V232" s="7" t="str">
        <f>IF(T232="","",COUNTIF(C231:R231,"×"))</f>
        <v/>
      </c>
      <c r="W232" s="30"/>
      <c r="X232" s="174"/>
      <c r="Y232" s="28"/>
      <c r="Z232" s="56"/>
    </row>
    <row r="233" spans="1:26" s="1" customFormat="1">
      <c r="A233" s="59"/>
      <c r="B233" s="58"/>
      <c r="C233" s="32" t="str">
        <f>IF(Q221="","",Q221)</f>
        <v/>
      </c>
      <c r="D233" s="8" t="str">
        <f>IF(C233="","","-")</f>
        <v/>
      </c>
      <c r="E233" s="31" t="str">
        <f>IF(C233="","",O221)</f>
        <v/>
      </c>
      <c r="F233" s="8" t="str">
        <f>IF(C233="","",IF(C233&gt;E233,1,0))</f>
        <v/>
      </c>
      <c r="G233" s="32" t="str">
        <f>IF(Q225="","",Q225)</f>
        <v/>
      </c>
      <c r="H233" s="8" t="str">
        <f>IF(G233="","","-")</f>
        <v/>
      </c>
      <c r="I233" s="31" t="str">
        <f>IF(G233="","",O225)</f>
        <v/>
      </c>
      <c r="J233" s="8" t="str">
        <f>IF(G233="","",IF(G233&gt;I233,1,0))</f>
        <v/>
      </c>
      <c r="K233" s="32" t="str">
        <f>IF(Q229="","",Q229)</f>
        <v/>
      </c>
      <c r="L233" s="8" t="str">
        <f>IF(K233="","","-")</f>
        <v/>
      </c>
      <c r="M233" s="31" t="str">
        <f>IF(K233="","",O229)</f>
        <v/>
      </c>
      <c r="N233" s="8" t="str">
        <f>IF(K233="","",IF(K233&gt;M233,1,0))</f>
        <v/>
      </c>
      <c r="O233" s="35"/>
      <c r="P233" s="34"/>
      <c r="Q233" s="34"/>
      <c r="R233" s="33"/>
      <c r="S233" s="30" t="s">
        <v>3</v>
      </c>
      <c r="T233" s="30">
        <f>COUNTIF(F232:F234,1)+COUNTIF(J232:J234,1)+COUNTIF(N232:N234,1)+COUNTIF(R232:R234,1)</f>
        <v>0</v>
      </c>
      <c r="U233" s="7" t="s">
        <v>0</v>
      </c>
      <c r="V233" s="7">
        <f>COUNTIF(F232:F234,0)+COUNTIF(J232:J234,0)+COUNTIF(N232:N234,0)+COUNTIF(R232:R234,0)</f>
        <v>0</v>
      </c>
      <c r="W233" s="30"/>
      <c r="X233" s="174"/>
      <c r="Y233" s="28"/>
      <c r="Z233" s="56"/>
    </row>
    <row r="234" spans="1:26" s="1" customFormat="1" ht="14.25" thickBot="1">
      <c r="A234" s="111"/>
      <c r="B234" s="110"/>
      <c r="C234" s="18" t="str">
        <f>IF(Q222="","",Q222)</f>
        <v/>
      </c>
      <c r="D234" s="16" t="str">
        <f>IF(C234="","","-")</f>
        <v/>
      </c>
      <c r="E234" s="17" t="str">
        <f>IF(C234="","",O222)</f>
        <v/>
      </c>
      <c r="F234" s="16" t="str">
        <f>IF(C234="","",IF(C234&gt;E234,1,0))</f>
        <v/>
      </c>
      <c r="G234" s="18" t="str">
        <f>IF(Q226="","",Q226)</f>
        <v/>
      </c>
      <c r="H234" s="16" t="str">
        <f>IF(G234="","","-")</f>
        <v/>
      </c>
      <c r="I234" s="17" t="str">
        <f>IF(G234="","",O226)</f>
        <v/>
      </c>
      <c r="J234" s="16" t="str">
        <f>IF(G234="","",IF(G234&gt;I234,1,0))</f>
        <v/>
      </c>
      <c r="K234" s="18" t="str">
        <f>IF(Q230="","",Q230)</f>
        <v/>
      </c>
      <c r="L234" s="16" t="str">
        <f>IF(K234="","","-")</f>
        <v/>
      </c>
      <c r="M234" s="17" t="str">
        <f>IF(K234="","",O230)</f>
        <v/>
      </c>
      <c r="N234" s="16" t="str">
        <f>IF(K234="","",IF(K234&gt;M234,1,0))</f>
        <v/>
      </c>
      <c r="O234" s="21"/>
      <c r="P234" s="20"/>
      <c r="Q234" s="20"/>
      <c r="R234" s="19"/>
      <c r="S234" s="14" t="s">
        <v>1</v>
      </c>
      <c r="T234" s="14">
        <f>SUM(C232:C234)+SUM(G232:G234)+SUM(K232:K234)+SUM(O232:O234)</f>
        <v>0</v>
      </c>
      <c r="U234" s="15" t="s">
        <v>0</v>
      </c>
      <c r="V234" s="15">
        <f>SUM(E232:E234)+SUM(I232:I234)+SUM(M232:M234)+SUM(Q232:Q234)</f>
        <v>0</v>
      </c>
      <c r="W234" s="14" t="str">
        <f>IF(T232="","",T234-V234)</f>
        <v/>
      </c>
      <c r="X234" s="173"/>
      <c r="Y234" s="12"/>
      <c r="Z234" s="65"/>
    </row>
    <row r="235" spans="1:26" s="1" customFormat="1" ht="14.25" thickBot="1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X235" s="115"/>
    </row>
    <row r="236" spans="1:26" s="1" customFormat="1">
      <c r="A236" s="104" t="s">
        <v>69</v>
      </c>
      <c r="B236" s="97"/>
      <c r="C236" s="102" t="str">
        <f>A239</f>
        <v>亀岡　優衣</v>
      </c>
      <c r="D236" s="101"/>
      <c r="E236" s="101"/>
      <c r="F236" s="103"/>
      <c r="G236" s="102" t="str">
        <f>A243</f>
        <v>岡　愛珠</v>
      </c>
      <c r="H236" s="101"/>
      <c r="I236" s="101"/>
      <c r="J236" s="100"/>
      <c r="K236" s="102" t="str">
        <f>A247</f>
        <v>美濃　汀</v>
      </c>
      <c r="L236" s="101"/>
      <c r="M236" s="101"/>
      <c r="N236" s="100"/>
      <c r="O236" s="102" t="str">
        <f>IF(A251="","",A251)</f>
        <v/>
      </c>
      <c r="P236" s="101"/>
      <c r="Q236" s="101"/>
      <c r="R236" s="100"/>
      <c r="S236" s="99" t="s">
        <v>16</v>
      </c>
      <c r="T236" s="98"/>
      <c r="U236" s="98"/>
      <c r="V236" s="98"/>
      <c r="W236" s="97"/>
      <c r="X236" s="96" t="s">
        <v>15</v>
      </c>
      <c r="Y236" s="95" t="s">
        <v>14</v>
      </c>
      <c r="Z236" s="64" t="s">
        <v>14</v>
      </c>
    </row>
    <row r="237" spans="1:26" s="1" customFormat="1">
      <c r="A237" s="83"/>
      <c r="B237" s="90"/>
      <c r="C237" s="93" t="str">
        <f>A240</f>
        <v>（永井ＢＣ）</v>
      </c>
      <c r="D237" s="92"/>
      <c r="E237" s="92"/>
      <c r="F237" s="94"/>
      <c r="G237" s="93" t="str">
        <f>A244</f>
        <v>（因島ジュニア）</v>
      </c>
      <c r="H237" s="92"/>
      <c r="I237" s="92"/>
      <c r="J237" s="76"/>
      <c r="K237" s="93" t="str">
        <f>A248</f>
        <v>（北島Ｂａｍｂｉ）</v>
      </c>
      <c r="L237" s="92"/>
      <c r="M237" s="92"/>
      <c r="N237" s="76"/>
      <c r="O237" s="63" t="str">
        <f>IF(A252="","",A252)</f>
        <v/>
      </c>
      <c r="P237" s="62"/>
      <c r="Q237" s="62"/>
      <c r="R237" s="76"/>
      <c r="S237" s="91"/>
      <c r="T237" s="82"/>
      <c r="U237" s="82"/>
      <c r="V237" s="82"/>
      <c r="W237" s="90"/>
      <c r="X237" s="89"/>
      <c r="Y237" s="66"/>
      <c r="Z237" s="82"/>
    </row>
    <row r="238" spans="1:26" s="1" customFormat="1">
      <c r="A238" s="51"/>
      <c r="B238" s="64"/>
      <c r="C238" s="49"/>
      <c r="D238" s="48"/>
      <c r="E238" s="48"/>
      <c r="F238" s="47"/>
      <c r="G238" s="46" t="str">
        <f>IF(SUM(J239:J241)&gt;=2,"○","×")</f>
        <v>○</v>
      </c>
      <c r="H238" s="45"/>
      <c r="I238" s="44"/>
      <c r="J238" s="43"/>
      <c r="K238" s="46" t="str">
        <f>IF(SUM(N239:N241)&gt;=2,"○","×")</f>
        <v>○</v>
      </c>
      <c r="L238" s="45"/>
      <c r="M238" s="44"/>
      <c r="N238" s="43"/>
      <c r="O238" s="46" t="str">
        <f>IF(R239="","",IF(SUM(R239:R241)&gt;=2,"○","×"))</f>
        <v/>
      </c>
      <c r="P238" s="45"/>
      <c r="Q238" s="44"/>
      <c r="R238" s="43"/>
      <c r="S238" s="87"/>
      <c r="T238" s="87"/>
      <c r="U238" s="88"/>
      <c r="V238" s="88"/>
      <c r="W238" s="87"/>
      <c r="X238" s="42" t="s">
        <v>13</v>
      </c>
      <c r="Y238" s="41">
        <v>1</v>
      </c>
      <c r="Z238" s="60">
        <f>RANK(W241,W238:W253,0)</f>
        <v>1</v>
      </c>
    </row>
    <row r="239" spans="1:26" s="1" customFormat="1">
      <c r="A239" s="59" t="s">
        <v>121</v>
      </c>
      <c r="B239" s="58"/>
      <c r="C239" s="35"/>
      <c r="D239" s="34"/>
      <c r="E239" s="34"/>
      <c r="F239" s="33"/>
      <c r="G239" s="37">
        <v>21</v>
      </c>
      <c r="H239" s="9" t="str">
        <f>IF(G239="","","-")</f>
        <v>-</v>
      </c>
      <c r="I239" s="36">
        <v>15</v>
      </c>
      <c r="J239" s="9">
        <f>IF(G239="","",IF(G239&gt;I239,1,0))</f>
        <v>1</v>
      </c>
      <c r="K239" s="37">
        <v>21</v>
      </c>
      <c r="L239" s="9" t="str">
        <f>IF(K239="","","-")</f>
        <v>-</v>
      </c>
      <c r="M239" s="36">
        <v>14</v>
      </c>
      <c r="N239" s="9">
        <f>IF(K239="","",IF(K239&gt;M239,1,0))</f>
        <v>1</v>
      </c>
      <c r="O239" s="32"/>
      <c r="P239" s="86" t="str">
        <f>IF(O239="","","-")</f>
        <v/>
      </c>
      <c r="Q239" s="31"/>
      <c r="R239" s="8" t="str">
        <f>IF(O239="","",IF(O239&gt;Q239,1,0))</f>
        <v/>
      </c>
      <c r="S239" s="85" t="s">
        <v>8</v>
      </c>
      <c r="T239" s="85">
        <f>COUNTIF(C238:R238,"○")</f>
        <v>2</v>
      </c>
      <c r="U239" s="84" t="s">
        <v>0</v>
      </c>
      <c r="V239" s="7">
        <f>COUNTIF(C238:R238,"×")</f>
        <v>0</v>
      </c>
      <c r="W239" s="30"/>
      <c r="X239" s="57"/>
      <c r="Y239" s="28"/>
      <c r="Z239" s="56"/>
    </row>
    <row r="240" spans="1:26" s="1" customFormat="1">
      <c r="A240" s="59" t="s">
        <v>26</v>
      </c>
      <c r="B240" s="58"/>
      <c r="C240" s="35"/>
      <c r="D240" s="34"/>
      <c r="E240" s="34"/>
      <c r="F240" s="33"/>
      <c r="G240" s="37">
        <v>21</v>
      </c>
      <c r="H240" s="9" t="str">
        <f>IF(G240="","","-")</f>
        <v>-</v>
      </c>
      <c r="I240" s="36">
        <v>5</v>
      </c>
      <c r="J240" s="9">
        <f>IF(G240="","",IF(G240&gt;I240,1,0))</f>
        <v>1</v>
      </c>
      <c r="K240" s="37">
        <v>21</v>
      </c>
      <c r="L240" s="9" t="str">
        <f>IF(K240="","","-")</f>
        <v>-</v>
      </c>
      <c r="M240" s="36">
        <v>15</v>
      </c>
      <c r="N240" s="9">
        <f>IF(K240="","",IF(K240&gt;M240,1,0))</f>
        <v>1</v>
      </c>
      <c r="O240" s="32"/>
      <c r="P240" s="86" t="str">
        <f>IF(O240="","","-")</f>
        <v/>
      </c>
      <c r="Q240" s="31"/>
      <c r="R240" s="8" t="str">
        <f>IF(O240="","",IF(O240&gt;Q240,1,0))</f>
        <v/>
      </c>
      <c r="S240" s="85" t="s">
        <v>3</v>
      </c>
      <c r="T240" s="85">
        <f>COUNTIF(F239:F241,1)+COUNTIF(J239:J241,1)+COUNTIF(N239:N241,1)+COUNTIF(R239:R241,1)</f>
        <v>4</v>
      </c>
      <c r="U240" s="84" t="s">
        <v>0</v>
      </c>
      <c r="V240" s="7">
        <f>COUNTIF(F239:F241,0)+COUNTIF(J239:J241,0)+COUNTIF(N239:N241,0)+COUNTIF(R239:R241,0)</f>
        <v>0</v>
      </c>
      <c r="W240" s="30"/>
      <c r="X240" s="57"/>
      <c r="Y240" s="28"/>
      <c r="Z240" s="56"/>
    </row>
    <row r="241" spans="1:26" s="1" customFormat="1">
      <c r="A241" s="83"/>
      <c r="B241" s="82"/>
      <c r="C241" s="81"/>
      <c r="D241" s="80"/>
      <c r="E241" s="80"/>
      <c r="F241" s="79"/>
      <c r="G241" s="78"/>
      <c r="H241" s="76" t="str">
        <f>IF(G241="","","-")</f>
        <v/>
      </c>
      <c r="I241" s="77"/>
      <c r="J241" s="76" t="str">
        <f>IF(G241="","",IF(G241&gt;I241,1,0))</f>
        <v/>
      </c>
      <c r="K241" s="78"/>
      <c r="L241" s="76" t="str">
        <f>IF(K241="","","-")</f>
        <v/>
      </c>
      <c r="M241" s="77"/>
      <c r="N241" s="76" t="str">
        <f>IF(K241="","",IF(K241&gt;M241,1,0))</f>
        <v/>
      </c>
      <c r="O241" s="75"/>
      <c r="P241" s="74" t="str">
        <f>IF(O241="","","-")</f>
        <v/>
      </c>
      <c r="Q241" s="73"/>
      <c r="R241" s="72" t="str">
        <f>IF(O241="","",IF(O241&gt;Q241,1,0))</f>
        <v/>
      </c>
      <c r="S241" s="71" t="s">
        <v>1</v>
      </c>
      <c r="T241" s="71">
        <f>SUM(C239:C241)+SUM(G239:G241)+SUM(K239:K241)+SUM(O239:O241)</f>
        <v>84</v>
      </c>
      <c r="U241" s="70" t="s">
        <v>0</v>
      </c>
      <c r="V241" s="69">
        <f>SUM(E239:E241)+SUM(I239:I241)+SUM(M239:M241)+SUM(Q239:Q241)</f>
        <v>49</v>
      </c>
      <c r="W241" s="68">
        <f>T241-V241</f>
        <v>35</v>
      </c>
      <c r="X241" s="67"/>
      <c r="Y241" s="66"/>
      <c r="Z241" s="65"/>
    </row>
    <row r="242" spans="1:26" s="1" customFormat="1">
      <c r="A242" s="51"/>
      <c r="B242" s="64"/>
      <c r="C242" s="63" t="str">
        <f>IF(G238="○","×","○")</f>
        <v>×</v>
      </c>
      <c r="D242" s="62"/>
      <c r="E242" s="61"/>
      <c r="F242" s="9"/>
      <c r="G242" s="35"/>
      <c r="H242" s="34"/>
      <c r="I242" s="34"/>
      <c r="J242" s="33"/>
      <c r="K242" s="63" t="str">
        <f>IF(SUM(N243:N245)&gt;=2,"○","×")</f>
        <v>×</v>
      </c>
      <c r="L242" s="62"/>
      <c r="M242" s="61"/>
      <c r="N242" s="9"/>
      <c r="O242" s="63" t="str">
        <f>IF(R243="","",IF(SUM(R243:R245)&gt;=2,"○","×"))</f>
        <v/>
      </c>
      <c r="P242" s="62"/>
      <c r="Q242" s="61"/>
      <c r="R242" s="9"/>
      <c r="S242" s="30"/>
      <c r="T242" s="30"/>
      <c r="U242" s="7"/>
      <c r="V242" s="7"/>
      <c r="W242" s="30"/>
      <c r="X242" s="42" t="s">
        <v>5</v>
      </c>
      <c r="Y242" s="41">
        <v>3</v>
      </c>
      <c r="Z242" s="60">
        <f>RANK(W245,W241:W253,0)</f>
        <v>3</v>
      </c>
    </row>
    <row r="243" spans="1:26" s="1" customFormat="1">
      <c r="A243" s="59" t="s">
        <v>120</v>
      </c>
      <c r="B243" s="58"/>
      <c r="C243" s="37">
        <f>I239</f>
        <v>15</v>
      </c>
      <c r="D243" s="9" t="str">
        <f>IF(C243="","","-")</f>
        <v>-</v>
      </c>
      <c r="E243" s="36">
        <f>G239</f>
        <v>21</v>
      </c>
      <c r="F243" s="9">
        <f>IF(C243="","",IF(C243&gt;E243,1,0))</f>
        <v>0</v>
      </c>
      <c r="G243" s="35"/>
      <c r="H243" s="34"/>
      <c r="I243" s="34"/>
      <c r="J243" s="33"/>
      <c r="K243" s="37">
        <v>21</v>
      </c>
      <c r="L243" s="9" t="str">
        <f>IF(K243="","","-")</f>
        <v>-</v>
      </c>
      <c r="M243" s="36">
        <v>19</v>
      </c>
      <c r="N243" s="9">
        <f>IF(K243="","",IF(K243&gt;M243,1,0))</f>
        <v>1</v>
      </c>
      <c r="O243" s="32"/>
      <c r="P243" s="8" t="str">
        <f>IF(O243="","","-")</f>
        <v/>
      </c>
      <c r="Q243" s="31"/>
      <c r="R243" s="8" t="str">
        <f>IF(O243="","",IF(O243&gt;Q243,1,0))</f>
        <v/>
      </c>
      <c r="S243" s="30" t="s">
        <v>8</v>
      </c>
      <c r="T243" s="30">
        <f>COUNTIF(C242:R242,"○")</f>
        <v>0</v>
      </c>
      <c r="U243" s="7" t="s">
        <v>0</v>
      </c>
      <c r="V243" s="7">
        <f>COUNTIF(C242:R242,"×")</f>
        <v>2</v>
      </c>
      <c r="W243" s="30"/>
      <c r="X243" s="57"/>
      <c r="Y243" s="28"/>
      <c r="Z243" s="56"/>
    </row>
    <row r="244" spans="1:26" s="1" customFormat="1">
      <c r="A244" s="59" t="s">
        <v>76</v>
      </c>
      <c r="B244" s="58"/>
      <c r="C244" s="37">
        <f>I240</f>
        <v>5</v>
      </c>
      <c r="D244" s="9" t="str">
        <f>IF(C244="","","-")</f>
        <v>-</v>
      </c>
      <c r="E244" s="36">
        <f>G240</f>
        <v>21</v>
      </c>
      <c r="F244" s="9">
        <f>IF(C244="","",IF(C244&gt;E244,1,0))</f>
        <v>0</v>
      </c>
      <c r="G244" s="35"/>
      <c r="H244" s="34"/>
      <c r="I244" s="34"/>
      <c r="J244" s="33"/>
      <c r="K244" s="37">
        <v>14</v>
      </c>
      <c r="L244" s="9" t="str">
        <f>IF(K244="","","-")</f>
        <v>-</v>
      </c>
      <c r="M244" s="36">
        <v>21</v>
      </c>
      <c r="N244" s="9">
        <f>IF(K244="","",IF(K244&gt;M244,1,0))</f>
        <v>0</v>
      </c>
      <c r="O244" s="32"/>
      <c r="P244" s="8" t="str">
        <f>IF(O244="","","-")</f>
        <v/>
      </c>
      <c r="Q244" s="31"/>
      <c r="R244" s="8" t="str">
        <f>IF(O244="","",IF(O244&gt;Q244,1,0))</f>
        <v/>
      </c>
      <c r="S244" s="30" t="s">
        <v>3</v>
      </c>
      <c r="T244" s="30">
        <f>COUNTIF(F243:F245,1)+COUNTIF(J243:J245,1)+COUNTIF(N243:N245,1)+COUNTIF(R243:R245,1)</f>
        <v>1</v>
      </c>
      <c r="U244" s="7" t="s">
        <v>0</v>
      </c>
      <c r="V244" s="7">
        <f>COUNTIF(F243:F245,0)+COUNTIF(J243:J245,0)+COUNTIF(N243:N245,0)+COUNTIF(R243:R245,0)</f>
        <v>4</v>
      </c>
      <c r="W244" s="30"/>
      <c r="X244" s="57"/>
      <c r="Y244" s="28"/>
      <c r="Z244" s="56"/>
    </row>
    <row r="245" spans="1:26" s="1" customFormat="1">
      <c r="A245" s="83"/>
      <c r="B245" s="82"/>
      <c r="C245" s="78" t="str">
        <f>IF(I241="","",I241)</f>
        <v/>
      </c>
      <c r="D245" s="76" t="str">
        <f>IF(C245="","","-")</f>
        <v/>
      </c>
      <c r="E245" s="77" t="str">
        <f>IF(G241="","",G241)</f>
        <v/>
      </c>
      <c r="F245" s="9" t="str">
        <f>IF(C245="","",IF(C245&gt;E245,1,0))</f>
        <v/>
      </c>
      <c r="G245" s="81"/>
      <c r="H245" s="80"/>
      <c r="I245" s="80"/>
      <c r="J245" s="79"/>
      <c r="K245" s="78">
        <v>15</v>
      </c>
      <c r="L245" s="9" t="str">
        <f>IF(K245="","","-")</f>
        <v>-</v>
      </c>
      <c r="M245" s="77">
        <v>21</v>
      </c>
      <c r="N245" s="9">
        <f>IF(K245="","",IF(K245&gt;M245,1,0))</f>
        <v>0</v>
      </c>
      <c r="O245" s="75"/>
      <c r="P245" s="72" t="str">
        <f>IF(O245="","","-")</f>
        <v/>
      </c>
      <c r="Q245" s="73"/>
      <c r="R245" s="8" t="str">
        <f>IF(O245="","",IF(O245&gt;Q245,1,0))</f>
        <v/>
      </c>
      <c r="S245" s="68" t="s">
        <v>1</v>
      </c>
      <c r="T245" s="68">
        <f>SUM(C243:C245)+SUM(G243:G245)+SUM(K243:K245)+SUM(O243:O245)</f>
        <v>70</v>
      </c>
      <c r="U245" s="69" t="s">
        <v>0</v>
      </c>
      <c r="V245" s="69">
        <f>SUM(E243:E245)+SUM(I243:I245)+SUM(M243:M245)+SUM(Q243:Q245)</f>
        <v>103</v>
      </c>
      <c r="W245" s="68">
        <f>T245-V245</f>
        <v>-33</v>
      </c>
      <c r="X245" s="67"/>
      <c r="Y245" s="66"/>
      <c r="Z245" s="65"/>
    </row>
    <row r="246" spans="1:26" s="1" customFormat="1">
      <c r="A246" s="51"/>
      <c r="B246" s="64"/>
      <c r="C246" s="46" t="str">
        <f>IF(A247="","",IF(K238="○","×","○"))</f>
        <v>×</v>
      </c>
      <c r="D246" s="45"/>
      <c r="E246" s="44"/>
      <c r="F246" s="43"/>
      <c r="G246" s="46" t="str">
        <f>IF(A247="","",IF(K242="○","×","○"))</f>
        <v>○</v>
      </c>
      <c r="H246" s="45"/>
      <c r="I246" s="44"/>
      <c r="J246" s="43"/>
      <c r="K246" s="49"/>
      <c r="L246" s="48"/>
      <c r="M246" s="48"/>
      <c r="N246" s="47"/>
      <c r="O246" s="46" t="str">
        <f>IF(R247="","",IF(SUM(R247:R249)&gt;=2,"○","×"))</f>
        <v/>
      </c>
      <c r="P246" s="45"/>
      <c r="Q246" s="44"/>
      <c r="R246" s="43"/>
      <c r="S246" s="30"/>
      <c r="T246" s="30"/>
      <c r="U246" s="7"/>
      <c r="V246" s="7"/>
      <c r="W246" s="30"/>
      <c r="X246" s="42" t="s">
        <v>10</v>
      </c>
      <c r="Y246" s="41">
        <v>2</v>
      </c>
      <c r="Z246" s="60">
        <f>IF(C246="","",RANK(W249,W241:W253,0))</f>
        <v>2</v>
      </c>
    </row>
    <row r="247" spans="1:26" s="1" customFormat="1">
      <c r="A247" s="59" t="s">
        <v>119</v>
      </c>
      <c r="B247" s="58"/>
      <c r="C247" s="37">
        <f>IF(A247="","",M239)</f>
        <v>14</v>
      </c>
      <c r="D247" s="9" t="str">
        <f>IF(C247="","","-")</f>
        <v>-</v>
      </c>
      <c r="E247" s="36">
        <f>IF(C247="","",K239)</f>
        <v>21</v>
      </c>
      <c r="F247" s="9">
        <f>IF(C247="","",IF(C247&gt;E247,1,0))</f>
        <v>0</v>
      </c>
      <c r="G247" s="37">
        <f>IF(A247="","",M243)</f>
        <v>19</v>
      </c>
      <c r="H247" s="9" t="str">
        <f>IF(G247="","","-")</f>
        <v>-</v>
      </c>
      <c r="I247" s="36">
        <f>IF(A247="","",K243)</f>
        <v>21</v>
      </c>
      <c r="J247" s="9">
        <f>IF(G247="","",IF(G247&gt;I247,1,0))</f>
        <v>0</v>
      </c>
      <c r="K247" s="35"/>
      <c r="L247" s="34"/>
      <c r="M247" s="34"/>
      <c r="N247" s="33"/>
      <c r="O247" s="32"/>
      <c r="P247" s="8" t="str">
        <f>IF(O247="","","-")</f>
        <v/>
      </c>
      <c r="Q247" s="31"/>
      <c r="R247" s="8" t="str">
        <f>IF(O247="","",IF(O247&gt;Q247,1,0))</f>
        <v/>
      </c>
      <c r="S247" s="30" t="s">
        <v>8</v>
      </c>
      <c r="T247" s="30">
        <f>IF(A247="","",COUNTIF(C246:R246,"○"))</f>
        <v>1</v>
      </c>
      <c r="U247" s="7" t="s">
        <v>0</v>
      </c>
      <c r="V247" s="7">
        <f>COUNTIF(C246:R246,"×")</f>
        <v>1</v>
      </c>
      <c r="W247" s="30"/>
      <c r="X247" s="57"/>
      <c r="Y247" s="28"/>
      <c r="Z247" s="56"/>
    </row>
    <row r="248" spans="1:26" s="1" customFormat="1">
      <c r="A248" s="59" t="s">
        <v>32</v>
      </c>
      <c r="B248" s="58"/>
      <c r="C248" s="37">
        <f>IF(A247="","",M240)</f>
        <v>15</v>
      </c>
      <c r="D248" s="9" t="str">
        <f>IF(C248="","","-")</f>
        <v>-</v>
      </c>
      <c r="E248" s="36">
        <f>IF(C248="","",K240)</f>
        <v>21</v>
      </c>
      <c r="F248" s="9">
        <f>IF(C248="","",IF(C248&gt;E248,1,0))</f>
        <v>0</v>
      </c>
      <c r="G248" s="37">
        <f>IF(A247="","",M244)</f>
        <v>21</v>
      </c>
      <c r="H248" s="9" t="str">
        <f>IF(G248="","","-")</f>
        <v>-</v>
      </c>
      <c r="I248" s="36">
        <f>IF(A247="","",K244)</f>
        <v>14</v>
      </c>
      <c r="J248" s="9">
        <f>IF(G248="","",IF(G248&gt;I248,1,0))</f>
        <v>1</v>
      </c>
      <c r="K248" s="35"/>
      <c r="L248" s="34"/>
      <c r="M248" s="34"/>
      <c r="N248" s="33"/>
      <c r="O248" s="32"/>
      <c r="P248" s="8" t="str">
        <f>IF(O248="","","-")</f>
        <v/>
      </c>
      <c r="Q248" s="31"/>
      <c r="R248" s="8" t="str">
        <f>IF(O248="","",IF(O248&gt;Q248,1,0))</f>
        <v/>
      </c>
      <c r="S248" s="30" t="s">
        <v>3</v>
      </c>
      <c r="T248" s="30">
        <f>COUNTIF(F247:F249,1)+COUNTIF(J247:J249,1)+COUNTIF(N247:N249,1)+COUNTIF(R247:R249,1)</f>
        <v>2</v>
      </c>
      <c r="U248" s="7" t="s">
        <v>0</v>
      </c>
      <c r="V248" s="7">
        <f>COUNTIF(F247:F249,0)+COUNTIF(J247:J249,0)+COUNTIF(N247:N249,0)+COUNTIF(R247:R249,0)</f>
        <v>3</v>
      </c>
      <c r="W248" s="30"/>
      <c r="X248" s="57"/>
      <c r="Y248" s="28"/>
      <c r="Z248" s="56"/>
    </row>
    <row r="249" spans="1:26" s="1" customFormat="1" ht="14.25" thickBot="1">
      <c r="A249" s="111"/>
      <c r="B249" s="110"/>
      <c r="C249" s="24" t="str">
        <f>IF(M241="","",M241)</f>
        <v/>
      </c>
      <c r="D249" s="22" t="str">
        <f>IF(C249="","","-")</f>
        <v/>
      </c>
      <c r="E249" s="23" t="str">
        <f>IF(K241="","",K241)</f>
        <v/>
      </c>
      <c r="F249" s="22" t="str">
        <f>IF(C249="","",IF(C249&gt;E249,1,0))</f>
        <v/>
      </c>
      <c r="G249" s="24">
        <f>IF(M245="","",M245)</f>
        <v>21</v>
      </c>
      <c r="H249" s="22" t="str">
        <f>IF(G249="","","-")</f>
        <v>-</v>
      </c>
      <c r="I249" s="23">
        <f>IF(K245="","",K245)</f>
        <v>15</v>
      </c>
      <c r="J249" s="22">
        <f>IF(G249="","",IF(G249&gt;I249,1,0))</f>
        <v>1</v>
      </c>
      <c r="K249" s="21"/>
      <c r="L249" s="20"/>
      <c r="M249" s="20"/>
      <c r="N249" s="19"/>
      <c r="O249" s="18"/>
      <c r="P249" s="16" t="str">
        <f>IF(O249="","","-")</f>
        <v/>
      </c>
      <c r="Q249" s="17"/>
      <c r="R249" s="16" t="str">
        <f>IF(O249="","",IF(O249&gt;Q249,1,0))</f>
        <v/>
      </c>
      <c r="S249" s="14" t="s">
        <v>1</v>
      </c>
      <c r="T249" s="14">
        <f>SUM(C247:C249)+SUM(G247:G249)+SUM(K247:K249)+SUM(O247:O249)</f>
        <v>90</v>
      </c>
      <c r="U249" s="15" t="s">
        <v>0</v>
      </c>
      <c r="V249" s="15">
        <f>SUM(E247:E249)+SUM(I247:I249)+SUM(M247:M249)+SUM(Q247:Q249)</f>
        <v>92</v>
      </c>
      <c r="W249" s="14">
        <f>IF(T247="","",T249-V249)</f>
        <v>-2</v>
      </c>
      <c r="X249" s="114"/>
      <c r="Y249" s="12"/>
      <c r="Z249" s="65"/>
    </row>
    <row r="250" spans="1:26" s="1" customFormat="1">
      <c r="A250" s="39"/>
      <c r="B250" s="112"/>
      <c r="C250" s="63" t="str">
        <f>IF(R239="","",IF(O238="○","×","○"))</f>
        <v/>
      </c>
      <c r="D250" s="62"/>
      <c r="E250" s="61"/>
      <c r="F250" s="9"/>
      <c r="G250" s="63" t="str">
        <f>IF(R243="","",IF(O242="○","×","○"))</f>
        <v/>
      </c>
      <c r="H250" s="62"/>
      <c r="I250" s="61"/>
      <c r="J250" s="9"/>
      <c r="K250" s="63" t="str">
        <f>IF(R247="","",IF(O246="○","×","○"))</f>
        <v/>
      </c>
      <c r="L250" s="62"/>
      <c r="M250" s="61"/>
      <c r="N250" s="9"/>
      <c r="O250" s="35"/>
      <c r="P250" s="34"/>
      <c r="Q250" s="34"/>
      <c r="R250" s="33"/>
      <c r="S250" s="30"/>
      <c r="T250" s="30"/>
      <c r="U250" s="7"/>
      <c r="V250" s="7"/>
      <c r="W250" s="30"/>
      <c r="X250" s="174"/>
      <c r="Y250" s="28"/>
      <c r="Z250" s="60" t="str">
        <f>IF(C250="","",RANK(W253,W241:W253,0))</f>
        <v/>
      </c>
    </row>
    <row r="251" spans="1:26" s="1" customFormat="1">
      <c r="A251" s="59"/>
      <c r="B251" s="58"/>
      <c r="C251" s="32" t="str">
        <f>IF(Q239="","",Q239)</f>
        <v/>
      </c>
      <c r="D251" s="8" t="str">
        <f>IF(C251="","","-")</f>
        <v/>
      </c>
      <c r="E251" s="31" t="str">
        <f>IF(C251="","",O239)</f>
        <v/>
      </c>
      <c r="F251" s="8" t="str">
        <f>IF(C251="","",IF(C251&gt;E251,1,0))</f>
        <v/>
      </c>
      <c r="G251" s="32" t="str">
        <f>IF(Q243="","",Q243)</f>
        <v/>
      </c>
      <c r="H251" s="8" t="str">
        <f>IF(G251="","","-")</f>
        <v/>
      </c>
      <c r="I251" s="31" t="str">
        <f>IF(G251="","",O243)</f>
        <v/>
      </c>
      <c r="J251" s="8" t="str">
        <f>IF(G251="","",IF(G251&gt;I251,1,0))</f>
        <v/>
      </c>
      <c r="K251" s="32" t="str">
        <f>IF(Q247="","",Q247)</f>
        <v/>
      </c>
      <c r="L251" s="8" t="str">
        <f>IF(K251="","","-")</f>
        <v/>
      </c>
      <c r="M251" s="31" t="str">
        <f>IF(K251="","",O247)</f>
        <v/>
      </c>
      <c r="N251" s="8" t="str">
        <f>IF(K251="","",IF(K251&gt;M251,1,0))</f>
        <v/>
      </c>
      <c r="O251" s="35"/>
      <c r="P251" s="34"/>
      <c r="Q251" s="34"/>
      <c r="R251" s="33"/>
      <c r="S251" s="30" t="s">
        <v>8</v>
      </c>
      <c r="T251" s="30" t="str">
        <f>IF(C250="","",COUNTIF(C250:R250,"○"))</f>
        <v/>
      </c>
      <c r="U251" s="7" t="s">
        <v>0</v>
      </c>
      <c r="V251" s="7" t="str">
        <f>IF(T251="","",COUNTIF(C250:R250,"×"))</f>
        <v/>
      </c>
      <c r="W251" s="30"/>
      <c r="X251" s="174"/>
      <c r="Y251" s="28"/>
      <c r="Z251" s="56"/>
    </row>
    <row r="252" spans="1:26" s="1" customFormat="1">
      <c r="A252" s="59"/>
      <c r="B252" s="58"/>
      <c r="C252" s="32" t="str">
        <f>IF(Q240="","",Q240)</f>
        <v/>
      </c>
      <c r="D252" s="8" t="str">
        <f>IF(C252="","","-")</f>
        <v/>
      </c>
      <c r="E252" s="31" t="str">
        <f>IF(C252="","",O240)</f>
        <v/>
      </c>
      <c r="F252" s="8" t="str">
        <f>IF(C252="","",IF(C252&gt;E252,1,0))</f>
        <v/>
      </c>
      <c r="G252" s="32" t="str">
        <f>IF(Q244="","",Q244)</f>
        <v/>
      </c>
      <c r="H252" s="8" t="str">
        <f>IF(G252="","","-")</f>
        <v/>
      </c>
      <c r="I252" s="31" t="str">
        <f>IF(G252="","",O244)</f>
        <v/>
      </c>
      <c r="J252" s="8" t="str">
        <f>IF(G252="","",IF(G252&gt;I252,1,0))</f>
        <v/>
      </c>
      <c r="K252" s="32" t="str">
        <f>IF(Q248="","",Q248)</f>
        <v/>
      </c>
      <c r="L252" s="8" t="str">
        <f>IF(K252="","","-")</f>
        <v/>
      </c>
      <c r="M252" s="31" t="str">
        <f>IF(K252="","",O248)</f>
        <v/>
      </c>
      <c r="N252" s="8" t="str">
        <f>IF(K252="","",IF(K252&gt;M252,1,0))</f>
        <v/>
      </c>
      <c r="O252" s="35"/>
      <c r="P252" s="34"/>
      <c r="Q252" s="34"/>
      <c r="R252" s="33"/>
      <c r="S252" s="30" t="s">
        <v>3</v>
      </c>
      <c r="T252" s="30">
        <f>COUNTIF(F251:F253,1)+COUNTIF(J251:J253,1)+COUNTIF(N251:N253,1)+COUNTIF(R251:R253,1)</f>
        <v>0</v>
      </c>
      <c r="U252" s="7" t="s">
        <v>0</v>
      </c>
      <c r="V252" s="7">
        <f>COUNTIF(F251:F253,0)+COUNTIF(J251:J253,0)+COUNTIF(N251:N253,0)+COUNTIF(R251:R253,0)</f>
        <v>0</v>
      </c>
      <c r="W252" s="30"/>
      <c r="X252" s="174"/>
      <c r="Y252" s="28"/>
      <c r="Z252" s="56"/>
    </row>
    <row r="253" spans="1:26" s="1" customFormat="1" ht="14.25" thickBot="1">
      <c r="A253" s="111"/>
      <c r="B253" s="110"/>
      <c r="C253" s="18" t="str">
        <f>IF(Q241="","",Q241)</f>
        <v/>
      </c>
      <c r="D253" s="16" t="str">
        <f>IF(C253="","","-")</f>
        <v/>
      </c>
      <c r="E253" s="17" t="str">
        <f>IF(C253="","",O241)</f>
        <v/>
      </c>
      <c r="F253" s="16" t="str">
        <f>IF(C253="","",IF(C253&gt;E253,1,0))</f>
        <v/>
      </c>
      <c r="G253" s="18" t="str">
        <f>IF(Q245="","",Q245)</f>
        <v/>
      </c>
      <c r="H253" s="16" t="str">
        <f>IF(G253="","","-")</f>
        <v/>
      </c>
      <c r="I253" s="17" t="str">
        <f>IF(G253="","",O245)</f>
        <v/>
      </c>
      <c r="J253" s="16" t="str">
        <f>IF(G253="","",IF(G253&gt;I253,1,0))</f>
        <v/>
      </c>
      <c r="K253" s="18" t="str">
        <f>IF(Q249="","",Q249)</f>
        <v/>
      </c>
      <c r="L253" s="16" t="str">
        <f>IF(K253="","","-")</f>
        <v/>
      </c>
      <c r="M253" s="17" t="str">
        <f>IF(K253="","",O249)</f>
        <v/>
      </c>
      <c r="N253" s="16" t="str">
        <f>IF(K253="","",IF(K253&gt;M253,1,0))</f>
        <v/>
      </c>
      <c r="O253" s="21"/>
      <c r="P253" s="20"/>
      <c r="Q253" s="20"/>
      <c r="R253" s="19"/>
      <c r="S253" s="14" t="s">
        <v>1</v>
      </c>
      <c r="T253" s="14">
        <f>SUM(C251:C253)+SUM(G251:G253)+SUM(K251:K253)+SUM(O251:O253)</f>
        <v>0</v>
      </c>
      <c r="U253" s="15" t="s">
        <v>0</v>
      </c>
      <c r="V253" s="15">
        <f>SUM(E251:E253)+SUM(I251:I253)+SUM(M251:M253)+SUM(Q251:Q253)</f>
        <v>0</v>
      </c>
      <c r="W253" s="14" t="str">
        <f>IF(T251="","",T253-V253)</f>
        <v/>
      </c>
      <c r="X253" s="173"/>
      <c r="Y253" s="12"/>
      <c r="Z253" s="65"/>
    </row>
    <row r="254" spans="1:26" s="1" customFormat="1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X254" s="115"/>
    </row>
    <row r="255" spans="1:26" s="1" customFormat="1" ht="14.25" thickBot="1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X255" s="115"/>
    </row>
    <row r="256" spans="1:26" s="1" customFormat="1">
      <c r="A256" s="104" t="s">
        <v>118</v>
      </c>
      <c r="B256" s="97"/>
      <c r="C256" s="102" t="str">
        <f>A259</f>
        <v>江見　乃羽</v>
      </c>
      <c r="D256" s="101"/>
      <c r="E256" s="101"/>
      <c r="F256" s="103"/>
      <c r="G256" s="102" t="str">
        <f>A263</f>
        <v>桜田　さくら</v>
      </c>
      <c r="H256" s="101"/>
      <c r="I256" s="101"/>
      <c r="J256" s="100"/>
      <c r="K256" s="102" t="str">
        <f>A267</f>
        <v>宮地　小冬</v>
      </c>
      <c r="L256" s="101"/>
      <c r="M256" s="101"/>
      <c r="N256" s="100"/>
      <c r="O256" s="102" t="str">
        <f>IF(A271="","",A271)</f>
        <v/>
      </c>
      <c r="P256" s="101"/>
      <c r="Q256" s="101"/>
      <c r="R256" s="100"/>
      <c r="S256" s="99" t="s">
        <v>16</v>
      </c>
      <c r="T256" s="98"/>
      <c r="U256" s="98"/>
      <c r="V256" s="98"/>
      <c r="W256" s="97"/>
      <c r="X256" s="96" t="s">
        <v>15</v>
      </c>
      <c r="Y256" s="95" t="s">
        <v>14</v>
      </c>
      <c r="Z256" s="64" t="s">
        <v>14</v>
      </c>
    </row>
    <row r="257" spans="1:26" s="1" customFormat="1">
      <c r="A257" s="83"/>
      <c r="B257" s="90"/>
      <c r="C257" s="93" t="str">
        <f>A260</f>
        <v>（ＡＢＣジュニア）</v>
      </c>
      <c r="D257" s="92"/>
      <c r="E257" s="92"/>
      <c r="F257" s="94"/>
      <c r="G257" s="93" t="str">
        <f>A264</f>
        <v>（東雲ＢＳＳ）</v>
      </c>
      <c r="H257" s="92"/>
      <c r="I257" s="92"/>
      <c r="J257" s="76"/>
      <c r="K257" s="93" t="str">
        <f>A268</f>
        <v>（永井ＢＣ）</v>
      </c>
      <c r="L257" s="92"/>
      <c r="M257" s="92"/>
      <c r="N257" s="76"/>
      <c r="O257" s="63" t="str">
        <f>IF(A272="","",A272)</f>
        <v/>
      </c>
      <c r="P257" s="62"/>
      <c r="Q257" s="62"/>
      <c r="R257" s="76"/>
      <c r="S257" s="91"/>
      <c r="T257" s="82"/>
      <c r="U257" s="82"/>
      <c r="V257" s="82"/>
      <c r="W257" s="90"/>
      <c r="X257" s="89"/>
      <c r="Y257" s="66"/>
      <c r="Z257" s="82"/>
    </row>
    <row r="258" spans="1:26" s="1" customFormat="1">
      <c r="A258" s="51"/>
      <c r="B258" s="64"/>
      <c r="C258" s="49"/>
      <c r="D258" s="48"/>
      <c r="E258" s="48"/>
      <c r="F258" s="47"/>
      <c r="G258" s="46" t="str">
        <f>IF(SUM(J259:J261)&gt;=2,"○","×")</f>
        <v>○</v>
      </c>
      <c r="H258" s="45"/>
      <c r="I258" s="44"/>
      <c r="J258" s="43"/>
      <c r="K258" s="46" t="str">
        <f>IF(SUM(N259:N261)&gt;=2,"○","×")</f>
        <v>○</v>
      </c>
      <c r="L258" s="45"/>
      <c r="M258" s="44"/>
      <c r="N258" s="43"/>
      <c r="O258" s="46" t="str">
        <f>IF(R259="","",IF(SUM(R259:R261)&gt;=2,"○","×"))</f>
        <v/>
      </c>
      <c r="P258" s="45"/>
      <c r="Q258" s="44"/>
      <c r="R258" s="43"/>
      <c r="S258" s="87"/>
      <c r="T258" s="87"/>
      <c r="U258" s="88"/>
      <c r="V258" s="88"/>
      <c r="W258" s="87"/>
      <c r="X258" s="42" t="s">
        <v>13</v>
      </c>
      <c r="Y258" s="41">
        <v>1</v>
      </c>
      <c r="Z258" s="60">
        <f>RANK(W261,W258:W273,0)</f>
        <v>1</v>
      </c>
    </row>
    <row r="259" spans="1:26" s="1" customFormat="1">
      <c r="A259" s="59" t="s">
        <v>117</v>
      </c>
      <c r="B259" s="58"/>
      <c r="C259" s="35"/>
      <c r="D259" s="34"/>
      <c r="E259" s="34"/>
      <c r="F259" s="33"/>
      <c r="G259" s="37">
        <v>21</v>
      </c>
      <c r="H259" s="9" t="str">
        <f>IF(G259="","","-")</f>
        <v>-</v>
      </c>
      <c r="I259" s="36">
        <v>14</v>
      </c>
      <c r="J259" s="9">
        <f>IF(G259="","",IF(G259&gt;I259,1,0))</f>
        <v>1</v>
      </c>
      <c r="K259" s="37">
        <v>21</v>
      </c>
      <c r="L259" s="9" t="str">
        <f>IF(K259="","","-")</f>
        <v>-</v>
      </c>
      <c r="M259" s="36">
        <v>19</v>
      </c>
      <c r="N259" s="9">
        <f>IF(K259="","",IF(K259&gt;M259,1,0))</f>
        <v>1</v>
      </c>
      <c r="O259" s="32"/>
      <c r="P259" s="86" t="str">
        <f>IF(O259="","","-")</f>
        <v/>
      </c>
      <c r="Q259" s="31"/>
      <c r="R259" s="8" t="str">
        <f>IF(O259="","",IF(O259&gt;Q259,1,0))</f>
        <v/>
      </c>
      <c r="S259" s="85" t="s">
        <v>8</v>
      </c>
      <c r="T259" s="85">
        <f>COUNTIF(C258:R258,"○")</f>
        <v>2</v>
      </c>
      <c r="U259" s="84" t="s">
        <v>0</v>
      </c>
      <c r="V259" s="7">
        <f>COUNTIF(C258:R258,"×")</f>
        <v>0</v>
      </c>
      <c r="W259" s="30"/>
      <c r="X259" s="57"/>
      <c r="Y259" s="28"/>
      <c r="Z259" s="56"/>
    </row>
    <row r="260" spans="1:26" s="1" customFormat="1">
      <c r="A260" s="59" t="s">
        <v>2</v>
      </c>
      <c r="B260" s="58"/>
      <c r="C260" s="35"/>
      <c r="D260" s="34"/>
      <c r="E260" s="34"/>
      <c r="F260" s="33"/>
      <c r="G260" s="37">
        <v>24</v>
      </c>
      <c r="H260" s="9" t="str">
        <f>IF(G260="","","-")</f>
        <v>-</v>
      </c>
      <c r="I260" s="36">
        <v>22</v>
      </c>
      <c r="J260" s="9">
        <f>IF(G260="","",IF(G260&gt;I260,1,0))</f>
        <v>1</v>
      </c>
      <c r="K260" s="37">
        <v>21</v>
      </c>
      <c r="L260" s="9" t="str">
        <f>IF(K260="","","-")</f>
        <v>-</v>
      </c>
      <c r="M260" s="36">
        <v>15</v>
      </c>
      <c r="N260" s="9">
        <f>IF(K260="","",IF(K260&gt;M260,1,0))</f>
        <v>1</v>
      </c>
      <c r="O260" s="32"/>
      <c r="P260" s="86" t="str">
        <f>IF(O260="","","-")</f>
        <v/>
      </c>
      <c r="Q260" s="31"/>
      <c r="R260" s="8" t="str">
        <f>IF(O260="","",IF(O260&gt;Q260,1,0))</f>
        <v/>
      </c>
      <c r="S260" s="85" t="s">
        <v>3</v>
      </c>
      <c r="T260" s="85">
        <f>COUNTIF(F259:F261,1)+COUNTIF(J259:J261,1)+COUNTIF(N259:N261,1)+COUNTIF(R259:R261,1)</f>
        <v>4</v>
      </c>
      <c r="U260" s="84" t="s">
        <v>0</v>
      </c>
      <c r="V260" s="7">
        <f>COUNTIF(F259:F261,0)+COUNTIF(J259:J261,0)+COUNTIF(N259:N261,0)+COUNTIF(R259:R261,0)</f>
        <v>0</v>
      </c>
      <c r="W260" s="30"/>
      <c r="X260" s="57"/>
      <c r="Y260" s="28"/>
      <c r="Z260" s="56"/>
    </row>
    <row r="261" spans="1:26" s="1" customFormat="1">
      <c r="A261" s="83"/>
      <c r="B261" s="82"/>
      <c r="C261" s="81"/>
      <c r="D261" s="80"/>
      <c r="E261" s="80"/>
      <c r="F261" s="79"/>
      <c r="G261" s="78"/>
      <c r="H261" s="76" t="str">
        <f>IF(G261="","","-")</f>
        <v/>
      </c>
      <c r="I261" s="77"/>
      <c r="J261" s="76" t="str">
        <f>IF(G261="","",IF(G261&gt;I261,1,0))</f>
        <v/>
      </c>
      <c r="K261" s="78"/>
      <c r="L261" s="76" t="str">
        <f>IF(K261="","","-")</f>
        <v/>
      </c>
      <c r="M261" s="77"/>
      <c r="N261" s="76" t="str">
        <f>IF(K261="","",IF(K261&gt;M261,1,0))</f>
        <v/>
      </c>
      <c r="O261" s="75"/>
      <c r="P261" s="74" t="str">
        <f>IF(O261="","","-")</f>
        <v/>
      </c>
      <c r="Q261" s="73"/>
      <c r="R261" s="72" t="str">
        <f>IF(O261="","",IF(O261&gt;Q261,1,0))</f>
        <v/>
      </c>
      <c r="S261" s="71" t="s">
        <v>1</v>
      </c>
      <c r="T261" s="71">
        <f>SUM(C259:C261)+SUM(G259:G261)+SUM(K259:K261)+SUM(O259:O261)</f>
        <v>87</v>
      </c>
      <c r="U261" s="70" t="s">
        <v>0</v>
      </c>
      <c r="V261" s="69">
        <f>SUM(E259:E261)+SUM(I259:I261)+SUM(M259:M261)+SUM(Q259:Q261)</f>
        <v>70</v>
      </c>
      <c r="W261" s="68">
        <f>T261-V261</f>
        <v>17</v>
      </c>
      <c r="X261" s="67"/>
      <c r="Y261" s="66"/>
      <c r="Z261" s="65"/>
    </row>
    <row r="262" spans="1:26" s="1" customFormat="1">
      <c r="A262" s="51"/>
      <c r="B262" s="64"/>
      <c r="C262" s="63" t="str">
        <f>IF(G258="○","×","○")</f>
        <v>×</v>
      </c>
      <c r="D262" s="62"/>
      <c r="E262" s="61"/>
      <c r="F262" s="9"/>
      <c r="G262" s="35"/>
      <c r="H262" s="34"/>
      <c r="I262" s="34"/>
      <c r="J262" s="33"/>
      <c r="K262" s="63" t="str">
        <f>IF(SUM(N263:N265)&gt;=2,"○","×")</f>
        <v>×</v>
      </c>
      <c r="L262" s="62"/>
      <c r="M262" s="61"/>
      <c r="N262" s="9"/>
      <c r="O262" s="63" t="str">
        <f>IF(R263="","",IF(SUM(R263:R265)&gt;=2,"○","×"))</f>
        <v/>
      </c>
      <c r="P262" s="62"/>
      <c r="Q262" s="61"/>
      <c r="R262" s="9"/>
      <c r="S262" s="30"/>
      <c r="T262" s="30"/>
      <c r="U262" s="7"/>
      <c r="V262" s="7"/>
      <c r="W262" s="30"/>
      <c r="X262" s="42" t="s">
        <v>5</v>
      </c>
      <c r="Y262" s="41">
        <v>3</v>
      </c>
      <c r="Z262" s="60">
        <f>RANK(W265,W261:W273,0)</f>
        <v>3</v>
      </c>
    </row>
    <row r="263" spans="1:26" s="1" customFormat="1">
      <c r="A263" s="59" t="s">
        <v>116</v>
      </c>
      <c r="B263" s="58"/>
      <c r="C263" s="37">
        <f>I259</f>
        <v>14</v>
      </c>
      <c r="D263" s="9" t="str">
        <f>IF(C263="","","-")</f>
        <v>-</v>
      </c>
      <c r="E263" s="36">
        <f>G259</f>
        <v>21</v>
      </c>
      <c r="F263" s="9">
        <f>IF(C263="","",IF(C263&gt;E263,1,0))</f>
        <v>0</v>
      </c>
      <c r="G263" s="35"/>
      <c r="H263" s="34"/>
      <c r="I263" s="34"/>
      <c r="J263" s="33"/>
      <c r="K263" s="37">
        <v>13</v>
      </c>
      <c r="L263" s="9" t="str">
        <f>IF(K263="","","-")</f>
        <v>-</v>
      </c>
      <c r="M263" s="36">
        <v>21</v>
      </c>
      <c r="N263" s="9">
        <f>IF(K263="","",IF(K263&gt;M263,1,0))</f>
        <v>0</v>
      </c>
      <c r="O263" s="32"/>
      <c r="P263" s="8" t="str">
        <f>IF(O263="","","-")</f>
        <v/>
      </c>
      <c r="Q263" s="31"/>
      <c r="R263" s="8" t="str">
        <f>IF(O263="","",IF(O263&gt;Q263,1,0))</f>
        <v/>
      </c>
      <c r="S263" s="30" t="s">
        <v>8</v>
      </c>
      <c r="T263" s="30">
        <f>COUNTIF(C262:R262,"○")</f>
        <v>0</v>
      </c>
      <c r="U263" s="7" t="s">
        <v>0</v>
      </c>
      <c r="V263" s="7">
        <f>COUNTIF(C262:R262,"×")</f>
        <v>2</v>
      </c>
      <c r="W263" s="30"/>
      <c r="X263" s="57"/>
      <c r="Y263" s="28"/>
      <c r="Z263" s="56"/>
    </row>
    <row r="264" spans="1:26" s="1" customFormat="1">
      <c r="A264" s="59" t="s">
        <v>11</v>
      </c>
      <c r="B264" s="58"/>
      <c r="C264" s="37">
        <f>I260</f>
        <v>22</v>
      </c>
      <c r="D264" s="9" t="str">
        <f>IF(C264="","","-")</f>
        <v>-</v>
      </c>
      <c r="E264" s="36">
        <f>G260</f>
        <v>24</v>
      </c>
      <c r="F264" s="9">
        <f>IF(C264="","",IF(C264&gt;E264,1,0))</f>
        <v>0</v>
      </c>
      <c r="G264" s="35"/>
      <c r="H264" s="34"/>
      <c r="I264" s="34"/>
      <c r="J264" s="33"/>
      <c r="K264" s="37">
        <v>21</v>
      </c>
      <c r="L264" s="9" t="str">
        <f>IF(K264="","","-")</f>
        <v>-</v>
      </c>
      <c r="M264" s="36">
        <v>17</v>
      </c>
      <c r="N264" s="9">
        <f>IF(K264="","",IF(K264&gt;M264,1,0))</f>
        <v>1</v>
      </c>
      <c r="O264" s="32"/>
      <c r="P264" s="8" t="str">
        <f>IF(O264="","","-")</f>
        <v/>
      </c>
      <c r="Q264" s="31"/>
      <c r="R264" s="8" t="str">
        <f>IF(O264="","",IF(O264&gt;Q264,1,0))</f>
        <v/>
      </c>
      <c r="S264" s="30" t="s">
        <v>3</v>
      </c>
      <c r="T264" s="30">
        <f>COUNTIF(F263:F265,1)+COUNTIF(J263:J265,1)+COUNTIF(N263:N265,1)+COUNTIF(R263:R265,1)</f>
        <v>1</v>
      </c>
      <c r="U264" s="7" t="s">
        <v>0</v>
      </c>
      <c r="V264" s="7">
        <f>COUNTIF(F263:F265,0)+COUNTIF(J263:J265,0)+COUNTIF(N263:N265,0)+COUNTIF(R263:R265,0)</f>
        <v>4</v>
      </c>
      <c r="W264" s="30"/>
      <c r="X264" s="57"/>
      <c r="Y264" s="28"/>
      <c r="Z264" s="56"/>
    </row>
    <row r="265" spans="1:26" s="1" customFormat="1">
      <c r="A265" s="83"/>
      <c r="B265" s="82"/>
      <c r="C265" s="78" t="str">
        <f>IF(I261="","",I261)</f>
        <v/>
      </c>
      <c r="D265" s="76" t="str">
        <f>IF(C265="","","-")</f>
        <v/>
      </c>
      <c r="E265" s="77" t="str">
        <f>IF(G261="","",G261)</f>
        <v/>
      </c>
      <c r="F265" s="9" t="str">
        <f>IF(C265="","",IF(C265&gt;E265,1,0))</f>
        <v/>
      </c>
      <c r="G265" s="81"/>
      <c r="H265" s="80"/>
      <c r="I265" s="80"/>
      <c r="J265" s="79"/>
      <c r="K265" s="78">
        <v>19</v>
      </c>
      <c r="L265" s="9" t="str">
        <f>IF(K265="","","-")</f>
        <v>-</v>
      </c>
      <c r="M265" s="77">
        <v>21</v>
      </c>
      <c r="N265" s="9">
        <f>IF(K265="","",IF(K265&gt;M265,1,0))</f>
        <v>0</v>
      </c>
      <c r="O265" s="75"/>
      <c r="P265" s="72" t="str">
        <f>IF(O265="","","-")</f>
        <v/>
      </c>
      <c r="Q265" s="73"/>
      <c r="R265" s="8" t="str">
        <f>IF(O265="","",IF(O265&gt;Q265,1,0))</f>
        <v/>
      </c>
      <c r="S265" s="68" t="s">
        <v>1</v>
      </c>
      <c r="T265" s="68">
        <f>SUM(C263:C265)+SUM(G263:G265)+SUM(K263:K265)+SUM(O263:O265)</f>
        <v>89</v>
      </c>
      <c r="U265" s="69" t="s">
        <v>0</v>
      </c>
      <c r="V265" s="69">
        <f>SUM(E263:E265)+SUM(I263:I265)+SUM(M263:M265)+SUM(Q263:Q265)</f>
        <v>104</v>
      </c>
      <c r="W265" s="68">
        <f>T265-V265</f>
        <v>-15</v>
      </c>
      <c r="X265" s="67"/>
      <c r="Y265" s="66"/>
      <c r="Z265" s="65"/>
    </row>
    <row r="266" spans="1:26" s="1" customFormat="1">
      <c r="A266" s="51"/>
      <c r="B266" s="64"/>
      <c r="C266" s="46" t="str">
        <f>IF(A267="","",IF(K258="○","×","○"))</f>
        <v>×</v>
      </c>
      <c r="D266" s="45"/>
      <c r="E266" s="44"/>
      <c r="F266" s="43"/>
      <c r="G266" s="46" t="str">
        <f>IF(A267="","",IF(K262="○","×","○"))</f>
        <v>○</v>
      </c>
      <c r="H266" s="45"/>
      <c r="I266" s="44"/>
      <c r="J266" s="43"/>
      <c r="K266" s="49"/>
      <c r="L266" s="48"/>
      <c r="M266" s="48"/>
      <c r="N266" s="47"/>
      <c r="O266" s="46" t="str">
        <f>IF(R267="","",IF(SUM(R267:R269)&gt;=2,"○","×"))</f>
        <v/>
      </c>
      <c r="P266" s="45"/>
      <c r="Q266" s="44"/>
      <c r="R266" s="43"/>
      <c r="S266" s="30"/>
      <c r="T266" s="30"/>
      <c r="U266" s="7"/>
      <c r="V266" s="7"/>
      <c r="W266" s="30"/>
      <c r="X266" s="42" t="s">
        <v>10</v>
      </c>
      <c r="Y266" s="41">
        <v>2</v>
      </c>
      <c r="Z266" s="60">
        <f>IF(C266="","",RANK(W269,W261:W273,0))</f>
        <v>2</v>
      </c>
    </row>
    <row r="267" spans="1:26" s="1" customFormat="1">
      <c r="A267" s="59" t="s">
        <v>115</v>
      </c>
      <c r="B267" s="58"/>
      <c r="C267" s="37">
        <f>IF(A267="","",M259)</f>
        <v>19</v>
      </c>
      <c r="D267" s="9" t="str">
        <f>IF(C267="","","-")</f>
        <v>-</v>
      </c>
      <c r="E267" s="36">
        <f>IF(C267="","",K259)</f>
        <v>21</v>
      </c>
      <c r="F267" s="9">
        <f>IF(C267="","",IF(C267&gt;E267,1,0))</f>
        <v>0</v>
      </c>
      <c r="G267" s="37">
        <f>IF(A267="","",M263)</f>
        <v>21</v>
      </c>
      <c r="H267" s="9" t="str">
        <f>IF(G267="","","-")</f>
        <v>-</v>
      </c>
      <c r="I267" s="36">
        <f>IF(A267="","",K263)</f>
        <v>13</v>
      </c>
      <c r="J267" s="9">
        <f>IF(G267="","",IF(G267&gt;I267,1,0))</f>
        <v>1</v>
      </c>
      <c r="K267" s="35"/>
      <c r="L267" s="34"/>
      <c r="M267" s="34"/>
      <c r="N267" s="33"/>
      <c r="O267" s="32"/>
      <c r="P267" s="8" t="str">
        <f>IF(O267="","","-")</f>
        <v/>
      </c>
      <c r="Q267" s="31"/>
      <c r="R267" s="8" t="str">
        <f>IF(O267="","",IF(O267&gt;Q267,1,0))</f>
        <v/>
      </c>
      <c r="S267" s="30" t="s">
        <v>8</v>
      </c>
      <c r="T267" s="30">
        <f>IF(A267="","",COUNTIF(C266:R266,"○"))</f>
        <v>1</v>
      </c>
      <c r="U267" s="7" t="s">
        <v>0</v>
      </c>
      <c r="V267" s="7">
        <f>COUNTIF(C266:R266,"×")</f>
        <v>1</v>
      </c>
      <c r="W267" s="30"/>
      <c r="X267" s="57"/>
      <c r="Y267" s="28"/>
      <c r="Z267" s="56"/>
    </row>
    <row r="268" spans="1:26" s="1" customFormat="1">
      <c r="A268" s="59" t="s">
        <v>26</v>
      </c>
      <c r="B268" s="58"/>
      <c r="C268" s="37">
        <f>IF(A267="","",M260)</f>
        <v>15</v>
      </c>
      <c r="D268" s="9" t="str">
        <f>IF(C268="","","-")</f>
        <v>-</v>
      </c>
      <c r="E268" s="36">
        <f>IF(C268="","",K260)</f>
        <v>21</v>
      </c>
      <c r="F268" s="9">
        <f>IF(C268="","",IF(C268&gt;E268,1,0))</f>
        <v>0</v>
      </c>
      <c r="G268" s="37">
        <f>IF(A267="","",M264)</f>
        <v>17</v>
      </c>
      <c r="H268" s="9" t="str">
        <f>IF(G268="","","-")</f>
        <v>-</v>
      </c>
      <c r="I268" s="36">
        <f>IF(A267="","",K264)</f>
        <v>21</v>
      </c>
      <c r="J268" s="9">
        <f>IF(G268="","",IF(G268&gt;I268,1,0))</f>
        <v>0</v>
      </c>
      <c r="K268" s="35"/>
      <c r="L268" s="34"/>
      <c r="M268" s="34"/>
      <c r="N268" s="33"/>
      <c r="O268" s="32"/>
      <c r="P268" s="8" t="str">
        <f>IF(O268="","","-")</f>
        <v/>
      </c>
      <c r="Q268" s="31"/>
      <c r="R268" s="8" t="str">
        <f>IF(O268="","",IF(O268&gt;Q268,1,0))</f>
        <v/>
      </c>
      <c r="S268" s="30" t="s">
        <v>3</v>
      </c>
      <c r="T268" s="30">
        <f>COUNTIF(F267:F269,1)+COUNTIF(J267:J269,1)+COUNTIF(N267:N269,1)+COUNTIF(R267:R269,1)</f>
        <v>2</v>
      </c>
      <c r="U268" s="7" t="s">
        <v>0</v>
      </c>
      <c r="V268" s="7">
        <f>COUNTIF(F267:F269,0)+COUNTIF(J267:J269,0)+COUNTIF(N267:N269,0)+COUNTIF(R267:R269,0)</f>
        <v>3</v>
      </c>
      <c r="W268" s="30"/>
      <c r="X268" s="57"/>
      <c r="Y268" s="28"/>
      <c r="Z268" s="56"/>
    </row>
    <row r="269" spans="1:26" s="1" customFormat="1" ht="14.25" thickBot="1">
      <c r="A269" s="111"/>
      <c r="B269" s="110"/>
      <c r="C269" s="24" t="str">
        <f>IF(M261="","",M261)</f>
        <v/>
      </c>
      <c r="D269" s="22" t="str">
        <f>IF(C269="","","-")</f>
        <v/>
      </c>
      <c r="E269" s="23" t="str">
        <f>IF(K261="","",K261)</f>
        <v/>
      </c>
      <c r="F269" s="22" t="str">
        <f>IF(C269="","",IF(C269&gt;E269,1,0))</f>
        <v/>
      </c>
      <c r="G269" s="24">
        <f>IF(M265="","",M265)</f>
        <v>21</v>
      </c>
      <c r="H269" s="22" t="str">
        <f>IF(G269="","","-")</f>
        <v>-</v>
      </c>
      <c r="I269" s="23">
        <f>IF(K265="","",K265)</f>
        <v>19</v>
      </c>
      <c r="J269" s="22">
        <f>IF(G269="","",IF(G269&gt;I269,1,0))</f>
        <v>1</v>
      </c>
      <c r="K269" s="21"/>
      <c r="L269" s="20"/>
      <c r="M269" s="20"/>
      <c r="N269" s="19"/>
      <c r="O269" s="18"/>
      <c r="P269" s="16" t="str">
        <f>IF(O269="","","-")</f>
        <v/>
      </c>
      <c r="Q269" s="17"/>
      <c r="R269" s="16" t="str">
        <f>IF(O269="","",IF(O269&gt;Q269,1,0))</f>
        <v/>
      </c>
      <c r="S269" s="14" t="s">
        <v>1</v>
      </c>
      <c r="T269" s="14">
        <f>SUM(C267:C269)+SUM(G267:G269)+SUM(K267:K269)+SUM(O267:O269)</f>
        <v>93</v>
      </c>
      <c r="U269" s="15" t="s">
        <v>0</v>
      </c>
      <c r="V269" s="15">
        <f>SUM(E267:E269)+SUM(I267:I269)+SUM(M267:M269)+SUM(Q267:Q269)</f>
        <v>95</v>
      </c>
      <c r="W269" s="14">
        <f>IF(T267="","",T269-V269)</f>
        <v>-2</v>
      </c>
      <c r="X269" s="114"/>
      <c r="Y269" s="12"/>
      <c r="Z269" s="65"/>
    </row>
    <row r="270" spans="1:26" s="1" customFormat="1">
      <c r="A270" s="39"/>
      <c r="B270" s="112"/>
      <c r="C270" s="63" t="str">
        <f>IF(R259="","",IF(O258="○","×","○"))</f>
        <v/>
      </c>
      <c r="D270" s="62"/>
      <c r="E270" s="61"/>
      <c r="F270" s="9"/>
      <c r="G270" s="63" t="str">
        <f>IF(R263="","",IF(O262="○","×","○"))</f>
        <v/>
      </c>
      <c r="H270" s="62"/>
      <c r="I270" s="61"/>
      <c r="J270" s="9"/>
      <c r="K270" s="63" t="str">
        <f>IF(R267="","",IF(O266="○","×","○"))</f>
        <v/>
      </c>
      <c r="L270" s="62"/>
      <c r="M270" s="61"/>
      <c r="N270" s="9"/>
      <c r="O270" s="35"/>
      <c r="P270" s="34"/>
      <c r="Q270" s="34"/>
      <c r="R270" s="33"/>
      <c r="S270" s="30"/>
      <c r="T270" s="30"/>
      <c r="U270" s="7"/>
      <c r="V270" s="7"/>
      <c r="W270" s="30"/>
      <c r="X270" s="174"/>
      <c r="Y270" s="28"/>
      <c r="Z270" s="60" t="str">
        <f>IF(C270="","",RANK(W273,W261:W273,0))</f>
        <v/>
      </c>
    </row>
    <row r="271" spans="1:26" s="1" customFormat="1">
      <c r="A271" s="59"/>
      <c r="B271" s="58"/>
      <c r="C271" s="32" t="str">
        <f>IF(Q259="","",Q259)</f>
        <v/>
      </c>
      <c r="D271" s="8" t="str">
        <f>IF(C271="","","-")</f>
        <v/>
      </c>
      <c r="E271" s="31" t="str">
        <f>IF(C271="","",O259)</f>
        <v/>
      </c>
      <c r="F271" s="8" t="str">
        <f>IF(C271="","",IF(C271&gt;E271,1,0))</f>
        <v/>
      </c>
      <c r="G271" s="32" t="str">
        <f>IF(Q263="","",Q263)</f>
        <v/>
      </c>
      <c r="H271" s="8" t="str">
        <f>IF(G271="","","-")</f>
        <v/>
      </c>
      <c r="I271" s="31" t="str">
        <f>IF(G271="","",O263)</f>
        <v/>
      </c>
      <c r="J271" s="8" t="str">
        <f>IF(G271="","",IF(G271&gt;I271,1,0))</f>
        <v/>
      </c>
      <c r="K271" s="32" t="str">
        <f>IF(Q267="","",Q267)</f>
        <v/>
      </c>
      <c r="L271" s="8" t="str">
        <f>IF(K271="","","-")</f>
        <v/>
      </c>
      <c r="M271" s="31" t="str">
        <f>IF(K271="","",O267)</f>
        <v/>
      </c>
      <c r="N271" s="8" t="str">
        <f>IF(K271="","",IF(K271&gt;M271,1,0))</f>
        <v/>
      </c>
      <c r="O271" s="35"/>
      <c r="P271" s="34"/>
      <c r="Q271" s="34"/>
      <c r="R271" s="33"/>
      <c r="S271" s="30" t="s">
        <v>8</v>
      </c>
      <c r="T271" s="30" t="str">
        <f>IF(C270="","",COUNTIF(C270:R270,"○"))</f>
        <v/>
      </c>
      <c r="U271" s="7" t="s">
        <v>0</v>
      </c>
      <c r="V271" s="7" t="str">
        <f>IF(T271="","",COUNTIF(C270:R270,"×"))</f>
        <v/>
      </c>
      <c r="W271" s="30"/>
      <c r="X271" s="174"/>
      <c r="Y271" s="28"/>
      <c r="Z271" s="56"/>
    </row>
    <row r="272" spans="1:26" s="1" customFormat="1">
      <c r="A272" s="59"/>
      <c r="B272" s="58"/>
      <c r="C272" s="32" t="str">
        <f>IF(Q260="","",Q260)</f>
        <v/>
      </c>
      <c r="D272" s="8" t="str">
        <f>IF(C272="","","-")</f>
        <v/>
      </c>
      <c r="E272" s="31" t="str">
        <f>IF(C272="","",O260)</f>
        <v/>
      </c>
      <c r="F272" s="8" t="str">
        <f>IF(C272="","",IF(C272&gt;E272,1,0))</f>
        <v/>
      </c>
      <c r="G272" s="32" t="str">
        <f>IF(Q264="","",Q264)</f>
        <v/>
      </c>
      <c r="H272" s="8" t="str">
        <f>IF(G272="","","-")</f>
        <v/>
      </c>
      <c r="I272" s="31" t="str">
        <f>IF(G272="","",O264)</f>
        <v/>
      </c>
      <c r="J272" s="8" t="str">
        <f>IF(G272="","",IF(G272&gt;I272,1,0))</f>
        <v/>
      </c>
      <c r="K272" s="32" t="str">
        <f>IF(Q268="","",Q268)</f>
        <v/>
      </c>
      <c r="L272" s="8" t="str">
        <f>IF(K272="","","-")</f>
        <v/>
      </c>
      <c r="M272" s="31" t="str">
        <f>IF(K272="","",O268)</f>
        <v/>
      </c>
      <c r="N272" s="8" t="str">
        <f>IF(K272="","",IF(K272&gt;M272,1,0))</f>
        <v/>
      </c>
      <c r="O272" s="35"/>
      <c r="P272" s="34"/>
      <c r="Q272" s="34"/>
      <c r="R272" s="33"/>
      <c r="S272" s="30" t="s">
        <v>3</v>
      </c>
      <c r="T272" s="30">
        <f>COUNTIF(F271:F273,1)+COUNTIF(J271:J273,1)+COUNTIF(N271:N273,1)+COUNTIF(R271:R273,1)</f>
        <v>0</v>
      </c>
      <c r="U272" s="7" t="s">
        <v>0</v>
      </c>
      <c r="V272" s="7">
        <f>COUNTIF(F271:F273,0)+COUNTIF(J271:J273,0)+COUNTIF(N271:N273,0)+COUNTIF(R271:R273,0)</f>
        <v>0</v>
      </c>
      <c r="W272" s="30"/>
      <c r="X272" s="174"/>
      <c r="Y272" s="28"/>
      <c r="Z272" s="56"/>
    </row>
    <row r="273" spans="1:26" s="1" customFormat="1" ht="14.25" thickBot="1">
      <c r="A273" s="111"/>
      <c r="B273" s="110"/>
      <c r="C273" s="18" t="str">
        <f>IF(Q261="","",Q261)</f>
        <v/>
      </c>
      <c r="D273" s="16" t="str">
        <f>IF(C273="","","-")</f>
        <v/>
      </c>
      <c r="E273" s="17" t="str">
        <f>IF(C273="","",O261)</f>
        <v/>
      </c>
      <c r="F273" s="16" t="str">
        <f>IF(C273="","",IF(C273&gt;E273,1,0))</f>
        <v/>
      </c>
      <c r="G273" s="18" t="str">
        <f>IF(Q265="","",Q265)</f>
        <v/>
      </c>
      <c r="H273" s="16" t="str">
        <f>IF(G273="","","-")</f>
        <v/>
      </c>
      <c r="I273" s="17" t="str">
        <f>IF(G273="","",O265)</f>
        <v/>
      </c>
      <c r="J273" s="16" t="str">
        <f>IF(G273="","",IF(G273&gt;I273,1,0))</f>
        <v/>
      </c>
      <c r="K273" s="18" t="str">
        <f>IF(Q269="","",Q269)</f>
        <v/>
      </c>
      <c r="L273" s="16" t="str">
        <f>IF(K273="","","-")</f>
        <v/>
      </c>
      <c r="M273" s="17" t="str">
        <f>IF(K273="","",O269)</f>
        <v/>
      </c>
      <c r="N273" s="16" t="str">
        <f>IF(K273="","",IF(K273&gt;M273,1,0))</f>
        <v/>
      </c>
      <c r="O273" s="21"/>
      <c r="P273" s="20"/>
      <c r="Q273" s="20"/>
      <c r="R273" s="19"/>
      <c r="S273" s="14" t="s">
        <v>1</v>
      </c>
      <c r="T273" s="14">
        <f>SUM(C271:C273)+SUM(G271:G273)+SUM(K271:K273)+SUM(O271:O273)</f>
        <v>0</v>
      </c>
      <c r="U273" s="15" t="s">
        <v>0</v>
      </c>
      <c r="V273" s="15">
        <f>SUM(E271:E273)+SUM(I271:I273)+SUM(M271:M273)+SUM(Q271:Q273)</f>
        <v>0</v>
      </c>
      <c r="W273" s="14" t="str">
        <f>IF(T271="","",T273-V273)</f>
        <v/>
      </c>
      <c r="X273" s="173"/>
      <c r="Y273" s="12"/>
      <c r="Z273" s="65"/>
    </row>
    <row r="274" spans="1:26" s="1" customFormat="1" ht="14.25" thickBot="1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X274" s="115"/>
    </row>
    <row r="275" spans="1:26" s="1" customFormat="1">
      <c r="A275" s="104" t="s">
        <v>90</v>
      </c>
      <c r="B275" s="97"/>
      <c r="C275" s="102" t="str">
        <f>A278</f>
        <v>宮里　紗羽</v>
      </c>
      <c r="D275" s="101"/>
      <c r="E275" s="101"/>
      <c r="F275" s="103"/>
      <c r="G275" s="102" t="str">
        <f>A282</f>
        <v>行吉　秋梨</v>
      </c>
      <c r="H275" s="101"/>
      <c r="I275" s="101"/>
      <c r="J275" s="100"/>
      <c r="K275" s="102" t="str">
        <f>A286</f>
        <v>伊豫谷　好葉</v>
      </c>
      <c r="L275" s="101"/>
      <c r="M275" s="101"/>
      <c r="N275" s="100"/>
      <c r="O275" s="102" t="str">
        <f>IF(A290="","",A290)</f>
        <v/>
      </c>
      <c r="P275" s="101"/>
      <c r="Q275" s="101"/>
      <c r="R275" s="100"/>
      <c r="S275" s="99" t="s">
        <v>16</v>
      </c>
      <c r="T275" s="98"/>
      <c r="U275" s="98"/>
      <c r="V275" s="98"/>
      <c r="W275" s="97"/>
      <c r="X275" s="96" t="s">
        <v>15</v>
      </c>
      <c r="Y275" s="95" t="s">
        <v>14</v>
      </c>
      <c r="Z275" s="64" t="s">
        <v>14</v>
      </c>
    </row>
    <row r="276" spans="1:26" s="1" customFormat="1">
      <c r="A276" s="83"/>
      <c r="B276" s="90"/>
      <c r="C276" s="93" t="str">
        <f>A279</f>
        <v>（因島ジュニア）</v>
      </c>
      <c r="D276" s="92"/>
      <c r="E276" s="92"/>
      <c r="F276" s="94"/>
      <c r="G276" s="93" t="str">
        <f>A283</f>
        <v>（ミッキーズ）</v>
      </c>
      <c r="H276" s="92"/>
      <c r="I276" s="92"/>
      <c r="J276" s="76"/>
      <c r="K276" s="93" t="str">
        <f>A287</f>
        <v>（ミッキーズ）</v>
      </c>
      <c r="L276" s="92"/>
      <c r="M276" s="92"/>
      <c r="N276" s="76"/>
      <c r="O276" s="63" t="str">
        <f>IF(A291="","",A291)</f>
        <v>４年生女子予選リーグ　　　　　　　　　　G-４</v>
      </c>
      <c r="P276" s="62"/>
      <c r="Q276" s="62"/>
      <c r="R276" s="76"/>
      <c r="S276" s="91"/>
      <c r="T276" s="82"/>
      <c r="U276" s="82"/>
      <c r="V276" s="82"/>
      <c r="W276" s="90"/>
      <c r="X276" s="89"/>
      <c r="Y276" s="66"/>
      <c r="Z276" s="82"/>
    </row>
    <row r="277" spans="1:26" s="1" customFormat="1">
      <c r="A277" s="51"/>
      <c r="B277" s="64"/>
      <c r="C277" s="49"/>
      <c r="D277" s="48"/>
      <c r="E277" s="48"/>
      <c r="F277" s="47"/>
      <c r="G277" s="46" t="str">
        <f>IF(SUM(J278:J280)&gt;=2,"○","×")</f>
        <v>○</v>
      </c>
      <c r="H277" s="45"/>
      <c r="I277" s="44"/>
      <c r="J277" s="43"/>
      <c r="K277" s="46" t="str">
        <f>IF(SUM(N278:N280)&gt;=2,"○","×")</f>
        <v>○</v>
      </c>
      <c r="L277" s="45"/>
      <c r="M277" s="44"/>
      <c r="N277" s="43"/>
      <c r="O277" s="46" t="str">
        <f>IF(R278="","",IF(SUM(R278:R280)&gt;=2,"○","×"))</f>
        <v/>
      </c>
      <c r="P277" s="45"/>
      <c r="Q277" s="44"/>
      <c r="R277" s="43"/>
      <c r="S277" s="87"/>
      <c r="T277" s="87"/>
      <c r="U277" s="88"/>
      <c r="V277" s="88"/>
      <c r="W277" s="87"/>
      <c r="X277" s="42" t="s">
        <v>13</v>
      </c>
      <c r="Y277" s="41">
        <v>1</v>
      </c>
      <c r="Z277" s="60">
        <f>RANK(W280,W277:W292,0)</f>
        <v>1</v>
      </c>
    </row>
    <row r="278" spans="1:26" s="1" customFormat="1">
      <c r="A278" s="59" t="s">
        <v>114</v>
      </c>
      <c r="B278" s="58"/>
      <c r="C278" s="35"/>
      <c r="D278" s="34"/>
      <c r="E278" s="34"/>
      <c r="F278" s="33"/>
      <c r="G278" s="37">
        <v>21</v>
      </c>
      <c r="H278" s="9" t="str">
        <f>IF(G278="","","-")</f>
        <v>-</v>
      </c>
      <c r="I278" s="36">
        <v>9</v>
      </c>
      <c r="J278" s="9">
        <f>IF(G278="","",IF(G278&gt;I278,1,0))</f>
        <v>1</v>
      </c>
      <c r="K278" s="37">
        <v>21</v>
      </c>
      <c r="L278" s="9" t="str">
        <f>IF(K278="","","-")</f>
        <v>-</v>
      </c>
      <c r="M278" s="36">
        <v>5</v>
      </c>
      <c r="N278" s="9">
        <f>IF(K278="","",IF(K278&gt;M278,1,0))</f>
        <v>1</v>
      </c>
      <c r="O278" s="32"/>
      <c r="P278" s="86" t="str">
        <f>IF(O278="","","-")</f>
        <v/>
      </c>
      <c r="Q278" s="31"/>
      <c r="R278" s="8" t="str">
        <f>IF(O278="","",IF(O278&gt;Q278,1,0))</f>
        <v/>
      </c>
      <c r="S278" s="85" t="s">
        <v>8</v>
      </c>
      <c r="T278" s="85">
        <f>COUNTIF(C277:R277,"○")</f>
        <v>2</v>
      </c>
      <c r="U278" s="84" t="s">
        <v>0</v>
      </c>
      <c r="V278" s="7">
        <f>COUNTIF(C277:R277,"×")</f>
        <v>0</v>
      </c>
      <c r="W278" s="30"/>
      <c r="X278" s="57"/>
      <c r="Y278" s="28"/>
      <c r="Z278" s="56"/>
    </row>
    <row r="279" spans="1:26" s="1" customFormat="1">
      <c r="A279" s="59" t="s">
        <v>76</v>
      </c>
      <c r="B279" s="58"/>
      <c r="C279" s="35"/>
      <c r="D279" s="34"/>
      <c r="E279" s="34"/>
      <c r="F279" s="33"/>
      <c r="G279" s="37">
        <v>21</v>
      </c>
      <c r="H279" s="9" t="str">
        <f>IF(G279="","","-")</f>
        <v>-</v>
      </c>
      <c r="I279" s="36">
        <v>9</v>
      </c>
      <c r="J279" s="9">
        <f>IF(G279="","",IF(G279&gt;I279,1,0))</f>
        <v>1</v>
      </c>
      <c r="K279" s="37">
        <v>21</v>
      </c>
      <c r="L279" s="9" t="str">
        <f>IF(K279="","","-")</f>
        <v>-</v>
      </c>
      <c r="M279" s="36">
        <v>5</v>
      </c>
      <c r="N279" s="9">
        <f>IF(K279="","",IF(K279&gt;M279,1,0))</f>
        <v>1</v>
      </c>
      <c r="O279" s="32"/>
      <c r="P279" s="86" t="str">
        <f>IF(O279="","","-")</f>
        <v/>
      </c>
      <c r="Q279" s="31"/>
      <c r="R279" s="8" t="str">
        <f>IF(O279="","",IF(O279&gt;Q279,1,0))</f>
        <v/>
      </c>
      <c r="S279" s="85" t="s">
        <v>3</v>
      </c>
      <c r="T279" s="85">
        <f>COUNTIF(F278:F280,1)+COUNTIF(J278:J280,1)+COUNTIF(N278:N280,1)+COUNTIF(R278:R280,1)</f>
        <v>4</v>
      </c>
      <c r="U279" s="84" t="s">
        <v>0</v>
      </c>
      <c r="V279" s="7">
        <f>COUNTIF(F278:F280,0)+COUNTIF(J278:J280,0)+COUNTIF(N278:N280,0)+COUNTIF(R278:R280,0)</f>
        <v>0</v>
      </c>
      <c r="W279" s="30"/>
      <c r="X279" s="57"/>
      <c r="Y279" s="28"/>
      <c r="Z279" s="56"/>
    </row>
    <row r="280" spans="1:26" s="1" customFormat="1">
      <c r="A280" s="83"/>
      <c r="B280" s="82"/>
      <c r="C280" s="81"/>
      <c r="D280" s="80"/>
      <c r="E280" s="80"/>
      <c r="F280" s="79"/>
      <c r="G280" s="78"/>
      <c r="H280" s="76" t="str">
        <f>IF(G280="","","-")</f>
        <v/>
      </c>
      <c r="I280" s="77"/>
      <c r="J280" s="76" t="str">
        <f>IF(G280="","",IF(G280&gt;I280,1,0))</f>
        <v/>
      </c>
      <c r="K280" s="78"/>
      <c r="L280" s="76" t="str">
        <f>IF(K280="","","-")</f>
        <v/>
      </c>
      <c r="M280" s="77"/>
      <c r="N280" s="76" t="str">
        <f>IF(K280="","",IF(K280&gt;M280,1,0))</f>
        <v/>
      </c>
      <c r="O280" s="75"/>
      <c r="P280" s="74" t="str">
        <f>IF(O280="","","-")</f>
        <v/>
      </c>
      <c r="Q280" s="73"/>
      <c r="R280" s="72" t="str">
        <f>IF(O280="","",IF(O280&gt;Q280,1,0))</f>
        <v/>
      </c>
      <c r="S280" s="71" t="s">
        <v>1</v>
      </c>
      <c r="T280" s="71">
        <f>SUM(C278:C280)+SUM(G278:G280)+SUM(K278:K280)+SUM(O278:O280)</f>
        <v>84</v>
      </c>
      <c r="U280" s="70" t="s">
        <v>0</v>
      </c>
      <c r="V280" s="69">
        <f>SUM(E278:E280)+SUM(I278:I280)+SUM(M278:M280)+SUM(Q278:Q280)</f>
        <v>28</v>
      </c>
      <c r="W280" s="68">
        <f>T280-V280</f>
        <v>56</v>
      </c>
      <c r="X280" s="67"/>
      <c r="Y280" s="66"/>
      <c r="Z280" s="65"/>
    </row>
    <row r="281" spans="1:26" s="1" customFormat="1">
      <c r="A281" s="51"/>
      <c r="B281" s="64"/>
      <c r="C281" s="63" t="str">
        <f>IF(G277="○","×","○")</f>
        <v>×</v>
      </c>
      <c r="D281" s="62"/>
      <c r="E281" s="61"/>
      <c r="F281" s="9"/>
      <c r="G281" s="35"/>
      <c r="H281" s="34"/>
      <c r="I281" s="34"/>
      <c r="J281" s="33"/>
      <c r="K281" s="63" t="str">
        <f>IF(SUM(N282:N284)&gt;=2,"○","×")</f>
        <v>○</v>
      </c>
      <c r="L281" s="62"/>
      <c r="M281" s="61"/>
      <c r="N281" s="9"/>
      <c r="O281" s="63" t="str">
        <f>IF(R282="","",IF(SUM(R282:R284)&gt;=2,"○","×"))</f>
        <v/>
      </c>
      <c r="P281" s="62"/>
      <c r="Q281" s="61"/>
      <c r="R281" s="9"/>
      <c r="S281" s="30"/>
      <c r="T281" s="30"/>
      <c r="U281" s="7"/>
      <c r="V281" s="7"/>
      <c r="W281" s="30"/>
      <c r="X281" s="42" t="s">
        <v>10</v>
      </c>
      <c r="Y281" s="41">
        <v>2</v>
      </c>
      <c r="Z281" s="60">
        <f>RANK(W284,W280:W292,0)</f>
        <v>2</v>
      </c>
    </row>
    <row r="282" spans="1:26" s="1" customFormat="1">
      <c r="A282" s="59" t="s">
        <v>113</v>
      </c>
      <c r="B282" s="58"/>
      <c r="C282" s="37">
        <f>I278</f>
        <v>9</v>
      </c>
      <c r="D282" s="9" t="str">
        <f>IF(C282="","","-")</f>
        <v>-</v>
      </c>
      <c r="E282" s="36">
        <f>G278</f>
        <v>21</v>
      </c>
      <c r="F282" s="9">
        <f>IF(C282="","",IF(C282&gt;E282,1,0))</f>
        <v>0</v>
      </c>
      <c r="G282" s="35"/>
      <c r="H282" s="34"/>
      <c r="I282" s="34"/>
      <c r="J282" s="33"/>
      <c r="K282" s="37">
        <v>21</v>
      </c>
      <c r="L282" s="9" t="str">
        <f>IF(K282="","","-")</f>
        <v>-</v>
      </c>
      <c r="M282" s="36">
        <v>2</v>
      </c>
      <c r="N282" s="9">
        <f>IF(K282="","",IF(K282&gt;M282,1,0))</f>
        <v>1</v>
      </c>
      <c r="O282" s="32"/>
      <c r="P282" s="8" t="str">
        <f>IF(O282="","","-")</f>
        <v/>
      </c>
      <c r="Q282" s="31"/>
      <c r="R282" s="8" t="str">
        <f>IF(O282="","",IF(O282&gt;Q282,1,0))</f>
        <v/>
      </c>
      <c r="S282" s="30" t="s">
        <v>8</v>
      </c>
      <c r="T282" s="30">
        <f>COUNTIF(C281:R281,"○")</f>
        <v>1</v>
      </c>
      <c r="U282" s="7" t="s">
        <v>0</v>
      </c>
      <c r="V282" s="7">
        <f>COUNTIF(C281:R281,"×")</f>
        <v>1</v>
      </c>
      <c r="W282" s="30"/>
      <c r="X282" s="57"/>
      <c r="Y282" s="28"/>
      <c r="Z282" s="56"/>
    </row>
    <row r="283" spans="1:26" s="1" customFormat="1">
      <c r="A283" s="59" t="s">
        <v>34</v>
      </c>
      <c r="B283" s="58"/>
      <c r="C283" s="37">
        <f>I279</f>
        <v>9</v>
      </c>
      <c r="D283" s="9" t="str">
        <f>IF(C283="","","-")</f>
        <v>-</v>
      </c>
      <c r="E283" s="36">
        <f>G279</f>
        <v>21</v>
      </c>
      <c r="F283" s="9">
        <f>IF(C283="","",IF(C283&gt;E283,1,0))</f>
        <v>0</v>
      </c>
      <c r="G283" s="35"/>
      <c r="H283" s="34"/>
      <c r="I283" s="34"/>
      <c r="J283" s="33"/>
      <c r="K283" s="37">
        <v>21</v>
      </c>
      <c r="L283" s="9" t="str">
        <f>IF(K283="","","-")</f>
        <v>-</v>
      </c>
      <c r="M283" s="36">
        <v>3</v>
      </c>
      <c r="N283" s="9">
        <f>IF(K283="","",IF(K283&gt;M283,1,0))</f>
        <v>1</v>
      </c>
      <c r="O283" s="32"/>
      <c r="P283" s="8" t="str">
        <f>IF(O283="","","-")</f>
        <v/>
      </c>
      <c r="Q283" s="31"/>
      <c r="R283" s="8" t="str">
        <f>IF(O283="","",IF(O283&gt;Q283,1,0))</f>
        <v/>
      </c>
      <c r="S283" s="30" t="s">
        <v>3</v>
      </c>
      <c r="T283" s="30">
        <f>COUNTIF(F282:F284,1)+COUNTIF(J282:J284,1)+COUNTIF(N282:N284,1)+COUNTIF(R282:R284,1)</f>
        <v>2</v>
      </c>
      <c r="U283" s="7" t="s">
        <v>0</v>
      </c>
      <c r="V283" s="7">
        <f>COUNTIF(F282:F284,0)+COUNTIF(J282:J284,0)+COUNTIF(N282:N284,0)+COUNTIF(R282:R284,0)</f>
        <v>2</v>
      </c>
      <c r="W283" s="30"/>
      <c r="X283" s="57"/>
      <c r="Y283" s="28"/>
      <c r="Z283" s="56"/>
    </row>
    <row r="284" spans="1:26" s="1" customFormat="1">
      <c r="A284" s="83"/>
      <c r="B284" s="82"/>
      <c r="C284" s="78" t="str">
        <f>IF(I280="","",I280)</f>
        <v/>
      </c>
      <c r="D284" s="76" t="str">
        <f>IF(C284="","","-")</f>
        <v/>
      </c>
      <c r="E284" s="77" t="str">
        <f>IF(G280="","",G280)</f>
        <v/>
      </c>
      <c r="F284" s="9" t="str">
        <f>IF(C284="","",IF(C284&gt;E284,1,0))</f>
        <v/>
      </c>
      <c r="G284" s="81"/>
      <c r="H284" s="80"/>
      <c r="I284" s="80"/>
      <c r="J284" s="79"/>
      <c r="K284" s="78"/>
      <c r="L284" s="9" t="str">
        <f>IF(K284="","","-")</f>
        <v/>
      </c>
      <c r="M284" s="77"/>
      <c r="N284" s="9" t="str">
        <f>IF(K284="","",IF(K284&gt;M284,1,0))</f>
        <v/>
      </c>
      <c r="O284" s="75"/>
      <c r="P284" s="72" t="str">
        <f>IF(O284="","","-")</f>
        <v/>
      </c>
      <c r="Q284" s="73"/>
      <c r="R284" s="8" t="str">
        <f>IF(O284="","",IF(O284&gt;Q284,1,0))</f>
        <v/>
      </c>
      <c r="S284" s="68" t="s">
        <v>1</v>
      </c>
      <c r="T284" s="68">
        <f>SUM(C282:C284)+SUM(G282:G284)+SUM(K282:K284)+SUM(O282:O284)</f>
        <v>60</v>
      </c>
      <c r="U284" s="69" t="s">
        <v>0</v>
      </c>
      <c r="V284" s="69">
        <f>SUM(E282:E284)+SUM(I282:I284)+SUM(M282:M284)+SUM(Q282:Q284)</f>
        <v>47</v>
      </c>
      <c r="W284" s="68">
        <f>T284-V284</f>
        <v>13</v>
      </c>
      <c r="X284" s="67"/>
      <c r="Y284" s="66"/>
      <c r="Z284" s="65"/>
    </row>
    <row r="285" spans="1:26" s="1" customFormat="1">
      <c r="A285" s="51"/>
      <c r="B285" s="64"/>
      <c r="C285" s="46" t="str">
        <f>IF(A286="","",IF(K277="○","×","○"))</f>
        <v>×</v>
      </c>
      <c r="D285" s="45"/>
      <c r="E285" s="44"/>
      <c r="F285" s="43"/>
      <c r="G285" s="46" t="str">
        <f>IF(A286="","",IF(K281="○","×","○"))</f>
        <v>×</v>
      </c>
      <c r="H285" s="45"/>
      <c r="I285" s="44"/>
      <c r="J285" s="43"/>
      <c r="K285" s="49"/>
      <c r="L285" s="48"/>
      <c r="M285" s="48"/>
      <c r="N285" s="47"/>
      <c r="O285" s="46" t="str">
        <f>IF(R286="","",IF(SUM(R286:R288)&gt;=2,"○","×"))</f>
        <v/>
      </c>
      <c r="P285" s="45"/>
      <c r="Q285" s="44"/>
      <c r="R285" s="43"/>
      <c r="S285" s="30"/>
      <c r="T285" s="30"/>
      <c r="U285" s="7"/>
      <c r="V285" s="7"/>
      <c r="W285" s="30"/>
      <c r="X285" s="42" t="s">
        <v>5</v>
      </c>
      <c r="Y285" s="41">
        <v>3</v>
      </c>
      <c r="Z285" s="60">
        <f>IF(C285="","",RANK(W288,W280:W292,0))</f>
        <v>3</v>
      </c>
    </row>
    <row r="286" spans="1:26" s="1" customFormat="1">
      <c r="A286" s="59" t="s">
        <v>112</v>
      </c>
      <c r="B286" s="58"/>
      <c r="C286" s="37">
        <f>IF(A286="","",M278)</f>
        <v>5</v>
      </c>
      <c r="D286" s="9" t="str">
        <f>IF(C286="","","-")</f>
        <v>-</v>
      </c>
      <c r="E286" s="36">
        <f>IF(C286="","",K278)</f>
        <v>21</v>
      </c>
      <c r="F286" s="9">
        <f>IF(C286="","",IF(C286&gt;E286,1,0))</f>
        <v>0</v>
      </c>
      <c r="G286" s="37">
        <f>IF(A286="","",M282)</f>
        <v>2</v>
      </c>
      <c r="H286" s="9" t="str">
        <f>IF(G286="","","-")</f>
        <v>-</v>
      </c>
      <c r="I286" s="36">
        <f>IF(A286="","",K282)</f>
        <v>21</v>
      </c>
      <c r="J286" s="9">
        <f>IF(G286="","",IF(G286&gt;I286,1,0))</f>
        <v>0</v>
      </c>
      <c r="K286" s="35"/>
      <c r="L286" s="34"/>
      <c r="M286" s="34"/>
      <c r="N286" s="33"/>
      <c r="O286" s="32"/>
      <c r="P286" s="8" t="str">
        <f>IF(O286="","","-")</f>
        <v/>
      </c>
      <c r="Q286" s="31"/>
      <c r="R286" s="8" t="str">
        <f>IF(O286="","",IF(O286&gt;Q286,1,0))</f>
        <v/>
      </c>
      <c r="S286" s="30" t="s">
        <v>8</v>
      </c>
      <c r="T286" s="30">
        <f>IF(A286="","",COUNTIF(C285:R285,"○"))</f>
        <v>0</v>
      </c>
      <c r="U286" s="7" t="s">
        <v>0</v>
      </c>
      <c r="V286" s="7">
        <f>COUNTIF(C285:R285,"×")</f>
        <v>2</v>
      </c>
      <c r="W286" s="30"/>
      <c r="X286" s="57"/>
      <c r="Y286" s="28"/>
      <c r="Z286" s="56"/>
    </row>
    <row r="287" spans="1:26" s="1" customFormat="1">
      <c r="A287" s="59" t="s">
        <v>34</v>
      </c>
      <c r="B287" s="58"/>
      <c r="C287" s="37">
        <f>IF(A286="","",M279)</f>
        <v>5</v>
      </c>
      <c r="D287" s="9" t="str">
        <f>IF(C287="","","-")</f>
        <v>-</v>
      </c>
      <c r="E287" s="36">
        <f>IF(C287="","",K279)</f>
        <v>21</v>
      </c>
      <c r="F287" s="9">
        <f>IF(C287="","",IF(C287&gt;E287,1,0))</f>
        <v>0</v>
      </c>
      <c r="G287" s="37">
        <f>IF(A286="","",M283)</f>
        <v>3</v>
      </c>
      <c r="H287" s="9" t="str">
        <f>IF(G287="","","-")</f>
        <v>-</v>
      </c>
      <c r="I287" s="36">
        <f>IF(A286="","",K283)</f>
        <v>21</v>
      </c>
      <c r="J287" s="9">
        <f>IF(G287="","",IF(G287&gt;I287,1,0))</f>
        <v>0</v>
      </c>
      <c r="K287" s="35"/>
      <c r="L287" s="34"/>
      <c r="M287" s="34"/>
      <c r="N287" s="33"/>
      <c r="O287" s="32"/>
      <c r="P287" s="8" t="str">
        <f>IF(O287="","","-")</f>
        <v/>
      </c>
      <c r="Q287" s="31"/>
      <c r="R287" s="8" t="str">
        <f>IF(O287="","",IF(O287&gt;Q287,1,0))</f>
        <v/>
      </c>
      <c r="S287" s="30" t="s">
        <v>3</v>
      </c>
      <c r="T287" s="30">
        <f>COUNTIF(F286:F288,1)+COUNTIF(J286:J288,1)+COUNTIF(N286:N288,1)+COUNTIF(R286:R288,1)</f>
        <v>0</v>
      </c>
      <c r="U287" s="7" t="s">
        <v>0</v>
      </c>
      <c r="V287" s="7">
        <f>COUNTIF(F286:F288,0)+COUNTIF(J286:J288,0)+COUNTIF(N286:N288,0)+COUNTIF(R286:R288,0)</f>
        <v>4</v>
      </c>
      <c r="W287" s="30"/>
      <c r="X287" s="57"/>
      <c r="Y287" s="28"/>
      <c r="Z287" s="56"/>
    </row>
    <row r="288" spans="1:26" s="1" customFormat="1" ht="14.25" thickBot="1">
      <c r="A288" s="111"/>
      <c r="B288" s="110"/>
      <c r="C288" s="24" t="str">
        <f>IF(M280="","",M280)</f>
        <v/>
      </c>
      <c r="D288" s="22" t="str">
        <f>IF(C288="","","-")</f>
        <v/>
      </c>
      <c r="E288" s="23" t="str">
        <f>IF(K280="","",K280)</f>
        <v/>
      </c>
      <c r="F288" s="22" t="str">
        <f>IF(C288="","",IF(C288&gt;E288,1,0))</f>
        <v/>
      </c>
      <c r="G288" s="24" t="str">
        <f>IF(M284="","",M284)</f>
        <v/>
      </c>
      <c r="H288" s="22" t="str">
        <f>IF(G288="","","-")</f>
        <v/>
      </c>
      <c r="I288" s="23" t="str">
        <f>IF(K284="","",K284)</f>
        <v/>
      </c>
      <c r="J288" s="22" t="str">
        <f>IF(G288="","",IF(G288&gt;I288,1,0))</f>
        <v/>
      </c>
      <c r="K288" s="21"/>
      <c r="L288" s="20"/>
      <c r="M288" s="20"/>
      <c r="N288" s="19"/>
      <c r="O288" s="18"/>
      <c r="P288" s="16" t="str">
        <f>IF(O288="","","-")</f>
        <v/>
      </c>
      <c r="Q288" s="17"/>
      <c r="R288" s="16" t="str">
        <f>IF(O288="","",IF(O288&gt;Q288,1,0))</f>
        <v/>
      </c>
      <c r="S288" s="14" t="s">
        <v>1</v>
      </c>
      <c r="T288" s="14">
        <f>SUM(C286:C288)+SUM(G286:G288)+SUM(K286:K288)+SUM(O286:O288)</f>
        <v>15</v>
      </c>
      <c r="U288" s="15" t="s">
        <v>0</v>
      </c>
      <c r="V288" s="15">
        <f>SUM(E286:E288)+SUM(I286:I288)+SUM(M286:M288)+SUM(Q286:Q288)</f>
        <v>84</v>
      </c>
      <c r="W288" s="14">
        <f>IF(T286="","",T288-V288)</f>
        <v>-69</v>
      </c>
      <c r="X288" s="114"/>
      <c r="Y288" s="12"/>
      <c r="Z288" s="65"/>
    </row>
    <row r="291" spans="1:26" s="1" customFormat="1">
      <c r="A291" s="113" t="s">
        <v>111</v>
      </c>
      <c r="B291" s="113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  <c r="Z291" s="113"/>
    </row>
    <row r="292" spans="1:26" s="1" customFormat="1">
      <c r="A292" s="113"/>
      <c r="B292" s="113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  <c r="Z292" s="113"/>
    </row>
    <row r="293" spans="1:26" s="1" customFormat="1" ht="14.25" thickBot="1">
      <c r="A293" s="7"/>
      <c r="B293" s="7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7"/>
      <c r="T293" s="7"/>
      <c r="U293" s="7"/>
      <c r="V293" s="7"/>
      <c r="W293" s="7"/>
      <c r="X293" s="7"/>
      <c r="Y293" s="7"/>
      <c r="Z293" s="69"/>
    </row>
    <row r="294" spans="1:26" s="1" customFormat="1">
      <c r="A294" s="104" t="s">
        <v>24</v>
      </c>
      <c r="B294" s="97"/>
      <c r="C294" s="102" t="str">
        <f>A297</f>
        <v>中原　鈴　</v>
      </c>
      <c r="D294" s="101"/>
      <c r="E294" s="101"/>
      <c r="F294" s="103"/>
      <c r="G294" s="102" t="str">
        <f>A301</f>
        <v>渡辺　きらら</v>
      </c>
      <c r="H294" s="101"/>
      <c r="I294" s="101"/>
      <c r="J294" s="100"/>
      <c r="K294" s="102" t="str">
        <f>IF(A305="","",A305)</f>
        <v/>
      </c>
      <c r="L294" s="101"/>
      <c r="M294" s="101"/>
      <c r="N294" s="100"/>
      <c r="O294" s="102" t="str">
        <f>IF(A309="","",A309)</f>
        <v/>
      </c>
      <c r="P294" s="101"/>
      <c r="Q294" s="101"/>
      <c r="R294" s="100"/>
      <c r="S294" s="99" t="s">
        <v>16</v>
      </c>
      <c r="T294" s="98"/>
      <c r="U294" s="98"/>
      <c r="V294" s="98"/>
      <c r="W294" s="97"/>
      <c r="X294" s="96" t="s">
        <v>15</v>
      </c>
      <c r="Y294" s="95" t="s">
        <v>14</v>
      </c>
      <c r="Z294" s="64" t="s">
        <v>14</v>
      </c>
    </row>
    <row r="295" spans="1:26" s="1" customFormat="1">
      <c r="A295" s="83"/>
      <c r="B295" s="90"/>
      <c r="C295" s="93" t="str">
        <f>A298</f>
        <v>（ミッキーズ）</v>
      </c>
      <c r="D295" s="92"/>
      <c r="E295" s="92"/>
      <c r="F295" s="94"/>
      <c r="G295" s="93" t="str">
        <f>A302</f>
        <v>（Ｊｒスクール）</v>
      </c>
      <c r="H295" s="92"/>
      <c r="I295" s="92"/>
      <c r="J295" s="76"/>
      <c r="K295" s="93" t="str">
        <f>IF(A305="","",A306)</f>
        <v/>
      </c>
      <c r="L295" s="92"/>
      <c r="M295" s="92"/>
      <c r="N295" s="76"/>
      <c r="O295" s="63" t="str">
        <f>IF(A310="","",A310)</f>
        <v/>
      </c>
      <c r="P295" s="62"/>
      <c r="Q295" s="62"/>
      <c r="R295" s="76"/>
      <c r="S295" s="91"/>
      <c r="T295" s="82"/>
      <c r="U295" s="82"/>
      <c r="V295" s="82"/>
      <c r="W295" s="90"/>
      <c r="X295" s="89"/>
      <c r="Y295" s="66"/>
      <c r="Z295" s="82"/>
    </row>
    <row r="296" spans="1:26" s="1" customFormat="1">
      <c r="A296" s="51"/>
      <c r="B296" s="64"/>
      <c r="C296" s="49"/>
      <c r="D296" s="48"/>
      <c r="E296" s="48"/>
      <c r="F296" s="47"/>
      <c r="G296" s="46" t="str">
        <f>IF(SUM(J297:J299)&gt;=2,"○","×")</f>
        <v>○</v>
      </c>
      <c r="H296" s="45"/>
      <c r="I296" s="44"/>
      <c r="J296" s="43"/>
      <c r="K296" s="46" t="str">
        <f>IF(N297="","",IF(SUM(N297:N299)&gt;=2,"○","×"))</f>
        <v/>
      </c>
      <c r="L296" s="45"/>
      <c r="M296" s="44"/>
      <c r="N296" s="43"/>
      <c r="O296" s="46" t="str">
        <f>IF(R297="","",IF(SUM(R297:R299)&gt;=2,"○","×"))</f>
        <v/>
      </c>
      <c r="P296" s="45"/>
      <c r="Q296" s="44"/>
      <c r="R296" s="43"/>
      <c r="S296" s="87"/>
      <c r="T296" s="87"/>
      <c r="U296" s="88"/>
      <c r="V296" s="88"/>
      <c r="W296" s="87"/>
      <c r="X296" s="42" t="s">
        <v>23</v>
      </c>
      <c r="Y296" s="41">
        <v>1</v>
      </c>
      <c r="Z296" s="60">
        <f>RANK(W299,W296:W311,0)</f>
        <v>1</v>
      </c>
    </row>
    <row r="297" spans="1:26" s="1" customFormat="1">
      <c r="A297" s="59" t="s">
        <v>110</v>
      </c>
      <c r="B297" s="58"/>
      <c r="C297" s="35"/>
      <c r="D297" s="34"/>
      <c r="E297" s="34"/>
      <c r="F297" s="33"/>
      <c r="G297" s="37">
        <v>21</v>
      </c>
      <c r="H297" s="9" t="str">
        <f>IF(G297="","","-")</f>
        <v>-</v>
      </c>
      <c r="I297" s="36">
        <v>9</v>
      </c>
      <c r="J297" s="9">
        <f>IF(G297="","",IF(G297&gt;I297,1,0))</f>
        <v>1</v>
      </c>
      <c r="K297" s="32"/>
      <c r="L297" s="8" t="str">
        <f>IF(K297="","","-")</f>
        <v/>
      </c>
      <c r="M297" s="31"/>
      <c r="N297" s="8" t="str">
        <f>IF(K297="","",IF(K297&gt;M297,1,0))</f>
        <v/>
      </c>
      <c r="O297" s="32"/>
      <c r="P297" s="86" t="str">
        <f>IF(O297="","","-")</f>
        <v/>
      </c>
      <c r="Q297" s="31"/>
      <c r="R297" s="8" t="str">
        <f>IF(O297="","",IF(O297&gt;Q297,1,0))</f>
        <v/>
      </c>
      <c r="S297" s="85" t="s">
        <v>8</v>
      </c>
      <c r="T297" s="85">
        <f>COUNTIF(C296:R296,"○")</f>
        <v>1</v>
      </c>
      <c r="U297" s="84" t="s">
        <v>0</v>
      </c>
      <c r="V297" s="7">
        <f>COUNTIF(C296:R296,"×")</f>
        <v>0</v>
      </c>
      <c r="W297" s="30"/>
      <c r="X297" s="57"/>
      <c r="Y297" s="28"/>
      <c r="Z297" s="56"/>
    </row>
    <row r="298" spans="1:26" s="1" customFormat="1">
      <c r="A298" s="59" t="s">
        <v>34</v>
      </c>
      <c r="B298" s="58"/>
      <c r="C298" s="35"/>
      <c r="D298" s="34"/>
      <c r="E298" s="34"/>
      <c r="F298" s="33"/>
      <c r="G298" s="37">
        <v>21</v>
      </c>
      <c r="H298" s="9" t="str">
        <f>IF(G298="","","-")</f>
        <v>-</v>
      </c>
      <c r="I298" s="36">
        <v>10</v>
      </c>
      <c r="J298" s="9">
        <f>IF(G298="","",IF(G298&gt;I298,1,0))</f>
        <v>1</v>
      </c>
      <c r="K298" s="32"/>
      <c r="L298" s="8" t="str">
        <f>IF(K298="","","-")</f>
        <v/>
      </c>
      <c r="M298" s="31"/>
      <c r="N298" s="8" t="str">
        <f>IF(K298="","",IF(K298&gt;M298,1,0))</f>
        <v/>
      </c>
      <c r="O298" s="32"/>
      <c r="P298" s="86" t="str">
        <f>IF(O298="","","-")</f>
        <v/>
      </c>
      <c r="Q298" s="31"/>
      <c r="R298" s="8" t="str">
        <f>IF(O298="","",IF(O298&gt;Q298,1,0))</f>
        <v/>
      </c>
      <c r="S298" s="85" t="s">
        <v>3</v>
      </c>
      <c r="T298" s="85">
        <f>COUNTIF(F297:F299,1)+COUNTIF(J297:J299,1)+COUNTIF(N297:N299,1)+COUNTIF(R297:R299,1)</f>
        <v>2</v>
      </c>
      <c r="U298" s="84" t="s">
        <v>0</v>
      </c>
      <c r="V298" s="7">
        <f>COUNTIF(F297:F299,0)+COUNTIF(J297:J299,0)+COUNTIF(N297:N299,0)+COUNTIF(R297:R299,0)</f>
        <v>0</v>
      </c>
      <c r="W298" s="30"/>
      <c r="X298" s="57"/>
      <c r="Y298" s="28"/>
      <c r="Z298" s="56"/>
    </row>
    <row r="299" spans="1:26" s="1" customFormat="1">
      <c r="A299" s="83"/>
      <c r="B299" s="82"/>
      <c r="C299" s="81"/>
      <c r="D299" s="80"/>
      <c r="E299" s="80"/>
      <c r="F299" s="79"/>
      <c r="G299" s="78"/>
      <c r="H299" s="76" t="str">
        <f>IF(G299="","","-")</f>
        <v/>
      </c>
      <c r="I299" s="77"/>
      <c r="J299" s="76" t="str">
        <f>IF(G299="","",IF(G299&gt;I299,1,0))</f>
        <v/>
      </c>
      <c r="K299" s="75"/>
      <c r="L299" s="72" t="str">
        <f>IF(K299="","","-")</f>
        <v/>
      </c>
      <c r="M299" s="73"/>
      <c r="N299" s="72" t="str">
        <f>IF(K299="","",IF(K299&gt;M299,1,0))</f>
        <v/>
      </c>
      <c r="O299" s="75"/>
      <c r="P299" s="74" t="str">
        <f>IF(O299="","","-")</f>
        <v/>
      </c>
      <c r="Q299" s="73"/>
      <c r="R299" s="72" t="str">
        <f>IF(O299="","",IF(O299&gt;Q299,1,0))</f>
        <v/>
      </c>
      <c r="S299" s="71" t="s">
        <v>1</v>
      </c>
      <c r="T299" s="71">
        <f>SUM(C297:C299)+SUM(G297:G299)+SUM(K297:K299)+SUM(O297:O299)</f>
        <v>42</v>
      </c>
      <c r="U299" s="70" t="s">
        <v>0</v>
      </c>
      <c r="V299" s="69">
        <f>SUM(E297:E299)+SUM(I297:I299)+SUM(M297:M299)+SUM(Q297:Q299)</f>
        <v>19</v>
      </c>
      <c r="W299" s="68">
        <f>T299-V299</f>
        <v>23</v>
      </c>
      <c r="X299" s="67"/>
      <c r="Y299" s="66"/>
      <c r="Z299" s="65"/>
    </row>
    <row r="300" spans="1:26" s="1" customFormat="1">
      <c r="A300" s="51"/>
      <c r="B300" s="64"/>
      <c r="C300" s="63" t="str">
        <f>IF(G296="○","×","○")</f>
        <v>×</v>
      </c>
      <c r="D300" s="62"/>
      <c r="E300" s="61"/>
      <c r="F300" s="9"/>
      <c r="G300" s="35"/>
      <c r="H300" s="34"/>
      <c r="I300" s="34"/>
      <c r="J300" s="33"/>
      <c r="K300" s="63" t="str">
        <f>IF(N301="","",IF(SUM(N301:N303)&gt;=2,"○","×"))</f>
        <v/>
      </c>
      <c r="L300" s="62"/>
      <c r="M300" s="61"/>
      <c r="N300" s="9"/>
      <c r="O300" s="63" t="str">
        <f>IF(R301="","",IF(SUM(R301:R303)&gt;=2,"○","×"))</f>
        <v/>
      </c>
      <c r="P300" s="62"/>
      <c r="Q300" s="61"/>
      <c r="R300" s="9"/>
      <c r="S300" s="30"/>
      <c r="T300" s="30"/>
      <c r="U300" s="7"/>
      <c r="V300" s="7"/>
      <c r="W300" s="30"/>
      <c r="X300" s="42" t="s">
        <v>20</v>
      </c>
      <c r="Y300" s="41">
        <v>2</v>
      </c>
      <c r="Z300" s="60">
        <f>RANK(W303,W299:W311,0)</f>
        <v>2</v>
      </c>
    </row>
    <row r="301" spans="1:26" s="1" customFormat="1">
      <c r="A301" s="59" t="s">
        <v>109</v>
      </c>
      <c r="B301" s="58"/>
      <c r="C301" s="37">
        <f>I297</f>
        <v>9</v>
      </c>
      <c r="D301" s="9" t="str">
        <f>IF(C301="","","-")</f>
        <v>-</v>
      </c>
      <c r="E301" s="36">
        <f>G297</f>
        <v>21</v>
      </c>
      <c r="F301" s="9">
        <f>IF(C301="","",IF(C301&gt;E301,1,0))</f>
        <v>0</v>
      </c>
      <c r="G301" s="35"/>
      <c r="H301" s="34"/>
      <c r="I301" s="34"/>
      <c r="J301" s="33"/>
      <c r="K301" s="32"/>
      <c r="L301" s="8" t="str">
        <f>IF(K301="","","-")</f>
        <v/>
      </c>
      <c r="M301" s="31"/>
      <c r="N301" s="8" t="str">
        <f>IF(K301="","",IF(K301&gt;M301,1,0))</f>
        <v/>
      </c>
      <c r="O301" s="32"/>
      <c r="P301" s="8" t="str">
        <f>IF(O301="","","-")</f>
        <v/>
      </c>
      <c r="Q301" s="31"/>
      <c r="R301" s="8" t="str">
        <f>IF(O301="","",IF(O301&gt;Q301,1,0))</f>
        <v/>
      </c>
      <c r="S301" s="30" t="s">
        <v>8</v>
      </c>
      <c r="T301" s="30">
        <f>COUNTIF(C300:R300,"○")</f>
        <v>0</v>
      </c>
      <c r="U301" s="7" t="s">
        <v>0</v>
      </c>
      <c r="V301" s="7">
        <f>COUNTIF(C300:R300,"×")</f>
        <v>1</v>
      </c>
      <c r="W301" s="30"/>
      <c r="X301" s="57"/>
      <c r="Y301" s="28"/>
      <c r="Z301" s="56"/>
    </row>
    <row r="302" spans="1:26" s="1" customFormat="1">
      <c r="A302" s="59" t="s">
        <v>18</v>
      </c>
      <c r="B302" s="58"/>
      <c r="C302" s="37">
        <f>I298</f>
        <v>10</v>
      </c>
      <c r="D302" s="9" t="str">
        <f>IF(C302="","","-")</f>
        <v>-</v>
      </c>
      <c r="E302" s="36">
        <f>G298</f>
        <v>21</v>
      </c>
      <c r="F302" s="9">
        <f>IF(C302="","",IF(C302&gt;E302,1,0))</f>
        <v>0</v>
      </c>
      <c r="G302" s="35"/>
      <c r="H302" s="34"/>
      <c r="I302" s="34"/>
      <c r="J302" s="33"/>
      <c r="K302" s="32"/>
      <c r="L302" s="8" t="str">
        <f>IF(K302="","","-")</f>
        <v/>
      </c>
      <c r="M302" s="31"/>
      <c r="N302" s="8" t="str">
        <f>IF(K302="","",IF(K302&gt;M302,1,0))</f>
        <v/>
      </c>
      <c r="O302" s="32"/>
      <c r="P302" s="8" t="str">
        <f>IF(O302="","","-")</f>
        <v/>
      </c>
      <c r="Q302" s="31"/>
      <c r="R302" s="8" t="str">
        <f>IF(O302="","",IF(O302&gt;Q302,1,0))</f>
        <v/>
      </c>
      <c r="S302" s="30" t="s">
        <v>3</v>
      </c>
      <c r="T302" s="30">
        <f>COUNTIF(F301:F303,1)+COUNTIF(J301:J303,1)+COUNTIF(N301:N303,1)+COUNTIF(R301:R303,1)</f>
        <v>0</v>
      </c>
      <c r="U302" s="7" t="s">
        <v>0</v>
      </c>
      <c r="V302" s="7">
        <f>COUNTIF(F301:F303,0)+COUNTIF(J301:J303,0)+COUNTIF(N301:N303,0)+COUNTIF(R301:R303,0)</f>
        <v>2</v>
      </c>
      <c r="W302" s="30"/>
      <c r="X302" s="57"/>
      <c r="Y302" s="28"/>
      <c r="Z302" s="56"/>
    </row>
    <row r="303" spans="1:26" s="1" customFormat="1">
      <c r="A303" s="83"/>
      <c r="B303" s="82"/>
      <c r="C303" s="78" t="str">
        <f>IF(I299="","",I299)</f>
        <v/>
      </c>
      <c r="D303" s="76" t="str">
        <f>IF(C303="","","-")</f>
        <v/>
      </c>
      <c r="E303" s="77" t="str">
        <f>IF(G299="","",G299)</f>
        <v/>
      </c>
      <c r="F303" s="9" t="str">
        <f>IF(C303="","",IF(C303&gt;E303,1,0))</f>
        <v/>
      </c>
      <c r="G303" s="81"/>
      <c r="H303" s="80"/>
      <c r="I303" s="80"/>
      <c r="J303" s="79"/>
      <c r="K303" s="75"/>
      <c r="L303" s="8" t="str">
        <f>IF(K303="","","-")</f>
        <v/>
      </c>
      <c r="M303" s="73"/>
      <c r="N303" s="8" t="str">
        <f>IF(K303="","",IF(K303&gt;M303,1,0))</f>
        <v/>
      </c>
      <c r="O303" s="75"/>
      <c r="P303" s="72" t="str">
        <f>IF(O303="","","-")</f>
        <v/>
      </c>
      <c r="Q303" s="73"/>
      <c r="R303" s="8" t="str">
        <f>IF(O303="","",IF(O303&gt;Q303,1,0))</f>
        <v/>
      </c>
      <c r="S303" s="68" t="s">
        <v>1</v>
      </c>
      <c r="T303" s="68">
        <f>SUM(C301:C303)+SUM(G301:G303)+SUM(K301:K303)+SUM(O301:O303)</f>
        <v>19</v>
      </c>
      <c r="U303" s="69" t="s">
        <v>0</v>
      </c>
      <c r="V303" s="69">
        <f>SUM(E301:E303)+SUM(I301:I303)+SUM(M301:M303)+SUM(Q301:Q303)</f>
        <v>42</v>
      </c>
      <c r="W303" s="68">
        <f>T303-V303</f>
        <v>-23</v>
      </c>
      <c r="X303" s="67"/>
      <c r="Y303" s="66"/>
      <c r="Z303" s="65"/>
    </row>
    <row r="304" spans="1:26" s="1" customFormat="1">
      <c r="A304" s="51"/>
      <c r="B304" s="64"/>
      <c r="C304" s="46" t="str">
        <f>IF(A305="","",IF(K296="○","×","○"))</f>
        <v/>
      </c>
      <c r="D304" s="45"/>
      <c r="E304" s="44"/>
      <c r="F304" s="43"/>
      <c r="G304" s="46" t="str">
        <f>IF(A305="","",IF(K300="○","×","○"))</f>
        <v/>
      </c>
      <c r="H304" s="45"/>
      <c r="I304" s="44"/>
      <c r="J304" s="43"/>
      <c r="K304" s="49"/>
      <c r="L304" s="48"/>
      <c r="M304" s="48"/>
      <c r="N304" s="47"/>
      <c r="O304" s="46" t="str">
        <f>IF(R305="","",IF(SUM(R305:R307)&gt;=2,"○","×"))</f>
        <v/>
      </c>
      <c r="P304" s="45"/>
      <c r="Q304" s="44"/>
      <c r="R304" s="43"/>
      <c r="S304" s="30"/>
      <c r="T304" s="30"/>
      <c r="U304" s="7"/>
      <c r="V304" s="7"/>
      <c r="W304" s="30"/>
      <c r="X304" s="42"/>
      <c r="Y304" s="41"/>
      <c r="Z304" s="60" t="str">
        <f>IF(C304="","",RANK(W307,W299:W311,0))</f>
        <v/>
      </c>
    </row>
    <row r="305" spans="1:26" s="1" customFormat="1">
      <c r="A305" s="59"/>
      <c r="B305" s="58"/>
      <c r="C305" s="32" t="str">
        <f>IF(A305="","",M297)</f>
        <v/>
      </c>
      <c r="D305" s="8" t="str">
        <f>IF(C305="","","-")</f>
        <v/>
      </c>
      <c r="E305" s="31" t="str">
        <f>IF(C305="","",K297)</f>
        <v/>
      </c>
      <c r="F305" s="8" t="str">
        <f>IF(C305="","",IF(C305&gt;E305,1,0))</f>
        <v/>
      </c>
      <c r="G305" s="32" t="str">
        <f>IF(A305="","",M301)</f>
        <v/>
      </c>
      <c r="H305" s="8" t="str">
        <f>IF(G305="","","-")</f>
        <v/>
      </c>
      <c r="I305" s="31" t="str">
        <f>IF(A305="","",K301)</f>
        <v/>
      </c>
      <c r="J305" s="8" t="str">
        <f>IF(G305="","",IF(G305&gt;I305,1,0))</f>
        <v/>
      </c>
      <c r="K305" s="35"/>
      <c r="L305" s="34"/>
      <c r="M305" s="34"/>
      <c r="N305" s="33"/>
      <c r="O305" s="32"/>
      <c r="P305" s="8" t="str">
        <f>IF(O305="","","-")</f>
        <v/>
      </c>
      <c r="Q305" s="31"/>
      <c r="R305" s="8" t="str">
        <f>IF(O305="","",IF(O305&gt;Q305,1,0))</f>
        <v/>
      </c>
      <c r="S305" s="30" t="s">
        <v>8</v>
      </c>
      <c r="T305" s="30" t="str">
        <f>IF(A305="","",COUNTIF(C304:R304,"○"))</f>
        <v/>
      </c>
      <c r="U305" s="7" t="s">
        <v>0</v>
      </c>
      <c r="V305" s="7">
        <f>COUNTIF(C304:R304,"×")</f>
        <v>0</v>
      </c>
      <c r="W305" s="30"/>
      <c r="X305" s="57"/>
      <c r="Y305" s="28"/>
      <c r="Z305" s="56"/>
    </row>
    <row r="306" spans="1:26" s="1" customFormat="1">
      <c r="A306" s="59"/>
      <c r="B306" s="58"/>
      <c r="C306" s="32" t="str">
        <f>IF(A305="","",M298)</f>
        <v/>
      </c>
      <c r="D306" s="8" t="str">
        <f>IF(C306="","","-")</f>
        <v/>
      </c>
      <c r="E306" s="31" t="str">
        <f>IF(C306="","",K298)</f>
        <v/>
      </c>
      <c r="F306" s="8" t="str">
        <f>IF(C306="","",IF(C306&gt;E306,1,0))</f>
        <v/>
      </c>
      <c r="G306" s="32" t="str">
        <f>IF(A305="","",M302)</f>
        <v/>
      </c>
      <c r="H306" s="8" t="str">
        <f>IF(G306="","","-")</f>
        <v/>
      </c>
      <c r="I306" s="31" t="str">
        <f>IF(A305="","",K302)</f>
        <v/>
      </c>
      <c r="J306" s="8" t="str">
        <f>IF(G306="","",IF(G306&gt;I306,1,0))</f>
        <v/>
      </c>
      <c r="K306" s="35"/>
      <c r="L306" s="34"/>
      <c r="M306" s="34"/>
      <c r="N306" s="33"/>
      <c r="O306" s="32"/>
      <c r="P306" s="8" t="str">
        <f>IF(O306="","","-")</f>
        <v/>
      </c>
      <c r="Q306" s="31"/>
      <c r="R306" s="8" t="str">
        <f>IF(O306="","",IF(O306&gt;Q306,1,0))</f>
        <v/>
      </c>
      <c r="S306" s="30" t="s">
        <v>3</v>
      </c>
      <c r="T306" s="30">
        <f>COUNTIF(F305:F307,1)+COUNTIF(J305:J307,1)+COUNTIF(N305:N307,1)+COUNTIF(R305:R307,1)</f>
        <v>0</v>
      </c>
      <c r="U306" s="7" t="s">
        <v>0</v>
      </c>
      <c r="V306" s="7">
        <f>COUNTIF(F305:F307,0)+COUNTIF(J305:J307,0)+COUNTIF(N305:N307,0)+COUNTIF(R305:R307,0)</f>
        <v>0</v>
      </c>
      <c r="W306" s="30"/>
      <c r="X306" s="57"/>
      <c r="Y306" s="28"/>
      <c r="Z306" s="56"/>
    </row>
    <row r="307" spans="1:26" s="1" customFormat="1" ht="14.25" thickBot="1">
      <c r="A307" s="111"/>
      <c r="B307" s="110"/>
      <c r="C307" s="18" t="str">
        <f>IF(M299="","",M299)</f>
        <v/>
      </c>
      <c r="D307" s="16" t="str">
        <f>IF(C307="","","-")</f>
        <v/>
      </c>
      <c r="E307" s="17" t="str">
        <f>IF(K299="","",K299)</f>
        <v/>
      </c>
      <c r="F307" s="16" t="str">
        <f>IF(C307="","",IF(C307&gt;E307,1,0))</f>
        <v/>
      </c>
      <c r="G307" s="18" t="str">
        <f>IF(M303="","",M303)</f>
        <v/>
      </c>
      <c r="H307" s="16" t="str">
        <f>IF(G307="","","-")</f>
        <v/>
      </c>
      <c r="I307" s="17" t="str">
        <f>IF(K303="","",K303)</f>
        <v/>
      </c>
      <c r="J307" s="16" t="str">
        <f>IF(G307="","",IF(G307&gt;I307,1,0))</f>
        <v/>
      </c>
      <c r="K307" s="21"/>
      <c r="L307" s="20"/>
      <c r="M307" s="20"/>
      <c r="N307" s="19"/>
      <c r="O307" s="18"/>
      <c r="P307" s="16" t="str">
        <f>IF(O307="","","-")</f>
        <v/>
      </c>
      <c r="Q307" s="17"/>
      <c r="R307" s="16" t="str">
        <f>IF(O307="","",IF(O307&gt;Q307,1,0))</f>
        <v/>
      </c>
      <c r="S307" s="14" t="s">
        <v>1</v>
      </c>
      <c r="T307" s="14">
        <f>SUM(C305:C307)+SUM(G305:G307)+SUM(K305:K307)+SUM(O305:O307)</f>
        <v>0</v>
      </c>
      <c r="U307" s="15" t="s">
        <v>0</v>
      </c>
      <c r="V307" s="15">
        <f>SUM(E305:E307)+SUM(I305:I307)+SUM(M305:M307)+SUM(Q305:Q307)</f>
        <v>0</v>
      </c>
      <c r="W307" s="14" t="str">
        <f>IF(T305="","",T307-V307)</f>
        <v/>
      </c>
      <c r="X307" s="114"/>
      <c r="Y307" s="12"/>
      <c r="Z307" s="65"/>
    </row>
    <row r="308" spans="1:26" s="1" customFormat="1">
      <c r="A308" s="39"/>
      <c r="B308" s="112"/>
      <c r="C308" s="63" t="str">
        <f>IF(R297="","",IF(O296="○","×","○"))</f>
        <v/>
      </c>
      <c r="D308" s="62"/>
      <c r="E308" s="61"/>
      <c r="F308" s="9"/>
      <c r="G308" s="63" t="str">
        <f>IF(R301="","",IF(O300="○","×","○"))</f>
        <v/>
      </c>
      <c r="H308" s="62"/>
      <c r="I308" s="61"/>
      <c r="J308" s="9"/>
      <c r="K308" s="63" t="str">
        <f>IF(R305="","",IF(O304="○","×","○"))</f>
        <v/>
      </c>
      <c r="L308" s="62"/>
      <c r="M308" s="61"/>
      <c r="N308" s="9"/>
      <c r="O308" s="35"/>
      <c r="P308" s="34"/>
      <c r="Q308" s="34"/>
      <c r="R308" s="33"/>
      <c r="S308" s="30"/>
      <c r="T308" s="30"/>
      <c r="U308" s="7"/>
      <c r="V308" s="7"/>
      <c r="W308" s="30"/>
      <c r="X308" s="30"/>
      <c r="Y308" s="28"/>
      <c r="Z308" s="60" t="str">
        <f>IF(C308="","",RANK(W311,W299:W311,0))</f>
        <v/>
      </c>
    </row>
    <row r="309" spans="1:26" s="1" customFormat="1">
      <c r="A309" s="59"/>
      <c r="B309" s="58"/>
      <c r="C309" s="32" t="str">
        <f>IF(Q297="","",Q297)</f>
        <v/>
      </c>
      <c r="D309" s="8" t="str">
        <f>IF(C309="","","-")</f>
        <v/>
      </c>
      <c r="E309" s="31" t="str">
        <f>IF(C309="","",O297)</f>
        <v/>
      </c>
      <c r="F309" s="8" t="str">
        <f>IF(C309="","",IF(C309&gt;E309,1,0))</f>
        <v/>
      </c>
      <c r="G309" s="32" t="str">
        <f>IF(Q301="","",Q301)</f>
        <v/>
      </c>
      <c r="H309" s="8" t="str">
        <f>IF(G309="","","-")</f>
        <v/>
      </c>
      <c r="I309" s="31" t="str">
        <f>IF(G309="","",O301)</f>
        <v/>
      </c>
      <c r="J309" s="8" t="str">
        <f>IF(G309="","",IF(G309&gt;I309,1,0))</f>
        <v/>
      </c>
      <c r="K309" s="32" t="str">
        <f>IF(Q305="","",Q305)</f>
        <v/>
      </c>
      <c r="L309" s="8" t="str">
        <f>IF(K309="","","-")</f>
        <v/>
      </c>
      <c r="M309" s="31" t="str">
        <f>IF(K309="","",O305)</f>
        <v/>
      </c>
      <c r="N309" s="8" t="str">
        <f>IF(K309="","",IF(K309&gt;M309,1,0))</f>
        <v/>
      </c>
      <c r="O309" s="35"/>
      <c r="P309" s="34"/>
      <c r="Q309" s="34"/>
      <c r="R309" s="33"/>
      <c r="S309" s="30" t="s">
        <v>8</v>
      </c>
      <c r="T309" s="30" t="str">
        <f>IF(C308="","",COUNTIF(C308:R308,"○"))</f>
        <v/>
      </c>
      <c r="U309" s="7" t="s">
        <v>0</v>
      </c>
      <c r="V309" s="7" t="str">
        <f>IF(T309="","",COUNTIF(C308:R308,"×"))</f>
        <v/>
      </c>
      <c r="W309" s="30"/>
      <c r="X309" s="30"/>
      <c r="Y309" s="28"/>
      <c r="Z309" s="56"/>
    </row>
    <row r="310" spans="1:26" s="1" customFormat="1">
      <c r="A310" s="59"/>
      <c r="B310" s="58"/>
      <c r="C310" s="32" t="str">
        <f>IF(Q298="","",Q298)</f>
        <v/>
      </c>
      <c r="D310" s="8" t="str">
        <f>IF(C310="","","-")</f>
        <v/>
      </c>
      <c r="E310" s="31" t="str">
        <f>IF(C310="","",O298)</f>
        <v/>
      </c>
      <c r="F310" s="8" t="str">
        <f>IF(C310="","",IF(C310&gt;E310,1,0))</f>
        <v/>
      </c>
      <c r="G310" s="32" t="str">
        <f>IF(Q302="","",Q302)</f>
        <v/>
      </c>
      <c r="H310" s="8" t="str">
        <f>IF(G310="","","-")</f>
        <v/>
      </c>
      <c r="I310" s="31" t="str">
        <f>IF(G310="","",O302)</f>
        <v/>
      </c>
      <c r="J310" s="8" t="str">
        <f>IF(G310="","",IF(G310&gt;I310,1,0))</f>
        <v/>
      </c>
      <c r="K310" s="32" t="str">
        <f>IF(Q306="","",Q306)</f>
        <v/>
      </c>
      <c r="L310" s="8" t="str">
        <f>IF(K310="","","-")</f>
        <v/>
      </c>
      <c r="M310" s="31" t="str">
        <f>IF(K310="","",O306)</f>
        <v/>
      </c>
      <c r="N310" s="8" t="str">
        <f>IF(K310="","",IF(K310&gt;M310,1,0))</f>
        <v/>
      </c>
      <c r="O310" s="35"/>
      <c r="P310" s="34"/>
      <c r="Q310" s="34"/>
      <c r="R310" s="33"/>
      <c r="S310" s="30" t="s">
        <v>3</v>
      </c>
      <c r="T310" s="30">
        <f>COUNTIF(F309:F311,1)+COUNTIF(J309:J311,1)+COUNTIF(N309:N311,1)+COUNTIF(R309:R311,1)</f>
        <v>0</v>
      </c>
      <c r="U310" s="7" t="s">
        <v>0</v>
      </c>
      <c r="V310" s="7">
        <f>COUNTIF(F309:F311,0)+COUNTIF(J309:J311,0)+COUNTIF(N309:N311,0)+COUNTIF(R309:R311,0)</f>
        <v>0</v>
      </c>
      <c r="W310" s="30"/>
      <c r="X310" s="30"/>
      <c r="Y310" s="28"/>
      <c r="Z310" s="56"/>
    </row>
    <row r="311" spans="1:26" s="1" customFormat="1" ht="14.25" thickBot="1">
      <c r="A311" s="111"/>
      <c r="B311" s="110"/>
      <c r="C311" s="18" t="str">
        <f>IF(Q299="","",Q299)</f>
        <v/>
      </c>
      <c r="D311" s="16" t="str">
        <f>IF(C311="","","-")</f>
        <v/>
      </c>
      <c r="E311" s="17" t="str">
        <f>IF(C311="","",O299)</f>
        <v/>
      </c>
      <c r="F311" s="16" t="str">
        <f>IF(C311="","",IF(C311&gt;E311,1,0))</f>
        <v/>
      </c>
      <c r="G311" s="18" t="str">
        <f>IF(Q303="","",Q303)</f>
        <v/>
      </c>
      <c r="H311" s="16" t="str">
        <f>IF(G311="","","-")</f>
        <v/>
      </c>
      <c r="I311" s="17" t="str">
        <f>IF(G311="","",O303)</f>
        <v/>
      </c>
      <c r="J311" s="16" t="str">
        <f>IF(G311="","",IF(G311&gt;I311,1,0))</f>
        <v/>
      </c>
      <c r="K311" s="18" t="str">
        <f>IF(Q307="","",Q307)</f>
        <v/>
      </c>
      <c r="L311" s="16" t="str">
        <f>IF(K311="","","-")</f>
        <v/>
      </c>
      <c r="M311" s="17" t="str">
        <f>IF(K311="","",O307)</f>
        <v/>
      </c>
      <c r="N311" s="16" t="str">
        <f>IF(K311="","",IF(K311&gt;M311,1,0))</f>
        <v/>
      </c>
      <c r="O311" s="21"/>
      <c r="P311" s="20"/>
      <c r="Q311" s="20"/>
      <c r="R311" s="19"/>
      <c r="S311" s="14" t="s">
        <v>1</v>
      </c>
      <c r="T311" s="14">
        <f>SUM(C309:C311)+SUM(G309:G311)+SUM(K309:K311)+SUM(O309:O311)</f>
        <v>0</v>
      </c>
      <c r="U311" s="15" t="s">
        <v>0</v>
      </c>
      <c r="V311" s="15">
        <f>SUM(E309:E311)+SUM(I309:I311)+SUM(M309:M311)+SUM(Q309:Q311)</f>
        <v>0</v>
      </c>
      <c r="W311" s="14" t="str">
        <f>IF(T309="","",T311-V311)</f>
        <v/>
      </c>
      <c r="X311" s="14"/>
      <c r="Y311" s="12"/>
      <c r="Z311" s="65"/>
    </row>
    <row r="312" spans="1:26" s="1" customFormat="1" ht="14.25" thickBot="1"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</row>
    <row r="313" spans="1:26" s="1" customFormat="1">
      <c r="A313" s="104" t="s">
        <v>17</v>
      </c>
      <c r="B313" s="97"/>
      <c r="C313" s="102" t="str">
        <f>A316</f>
        <v>竹原　遼</v>
      </c>
      <c r="D313" s="101"/>
      <c r="E313" s="101"/>
      <c r="F313" s="103"/>
      <c r="G313" s="102" t="str">
        <f>A320</f>
        <v>高瀬　陽菜</v>
      </c>
      <c r="H313" s="101"/>
      <c r="I313" s="101"/>
      <c r="J313" s="100"/>
      <c r="K313" s="102" t="str">
        <f>A324</f>
        <v>高橋　心寧</v>
      </c>
      <c r="L313" s="101"/>
      <c r="M313" s="101"/>
      <c r="N313" s="100"/>
      <c r="O313" s="102" t="str">
        <f>IF(A328="","",A328)</f>
        <v/>
      </c>
      <c r="P313" s="101"/>
      <c r="Q313" s="101"/>
      <c r="R313" s="100"/>
      <c r="S313" s="99" t="s">
        <v>16</v>
      </c>
      <c r="T313" s="98"/>
      <c r="U313" s="98"/>
      <c r="V313" s="98"/>
      <c r="W313" s="97"/>
      <c r="X313" s="96" t="s">
        <v>15</v>
      </c>
      <c r="Y313" s="95" t="s">
        <v>14</v>
      </c>
      <c r="Z313" s="64" t="s">
        <v>14</v>
      </c>
    </row>
    <row r="314" spans="1:26" s="1" customFormat="1">
      <c r="A314" s="83"/>
      <c r="B314" s="90"/>
      <c r="C314" s="93" t="str">
        <f>A317</f>
        <v>（ミッキーズ）</v>
      </c>
      <c r="D314" s="92"/>
      <c r="E314" s="92"/>
      <c r="F314" s="94"/>
      <c r="G314" s="93" t="str">
        <f>A321</f>
        <v>（Ｊｒスクール）</v>
      </c>
      <c r="H314" s="92"/>
      <c r="I314" s="92"/>
      <c r="J314" s="76"/>
      <c r="K314" s="93" t="str">
        <f>A325</f>
        <v>(キティタイガー）</v>
      </c>
      <c r="L314" s="92"/>
      <c r="M314" s="92"/>
      <c r="N314" s="76"/>
      <c r="O314" s="63" t="str">
        <f>IF(A329="","",A329)</f>
        <v/>
      </c>
      <c r="P314" s="62"/>
      <c r="Q314" s="62"/>
      <c r="R314" s="76"/>
      <c r="S314" s="91"/>
      <c r="T314" s="82"/>
      <c r="U314" s="82"/>
      <c r="V314" s="82"/>
      <c r="W314" s="90"/>
      <c r="X314" s="89"/>
      <c r="Y314" s="66"/>
      <c r="Z314" s="82"/>
    </row>
    <row r="315" spans="1:26" s="1" customFormat="1">
      <c r="A315" s="51"/>
      <c r="B315" s="64"/>
      <c r="C315" s="49"/>
      <c r="D315" s="48"/>
      <c r="E315" s="48"/>
      <c r="F315" s="47"/>
      <c r="G315" s="46" t="str">
        <f>IF(SUM(J316:J318)&gt;=2,"○","×")</f>
        <v>○</v>
      </c>
      <c r="H315" s="45"/>
      <c r="I315" s="44"/>
      <c r="J315" s="43"/>
      <c r="K315" s="46" t="str">
        <f>IF(SUM(N316:N318)&gt;=2,"○","×")</f>
        <v>○</v>
      </c>
      <c r="L315" s="45"/>
      <c r="M315" s="44"/>
      <c r="N315" s="43"/>
      <c r="O315" s="46" t="str">
        <f>IF(R316="","",IF(SUM(R316:R318)&gt;=2,"○","×"))</f>
        <v/>
      </c>
      <c r="P315" s="45"/>
      <c r="Q315" s="44"/>
      <c r="R315" s="43"/>
      <c r="S315" s="87"/>
      <c r="T315" s="87"/>
      <c r="U315" s="88"/>
      <c r="V315" s="88"/>
      <c r="W315" s="87"/>
      <c r="X315" s="42" t="s">
        <v>13</v>
      </c>
      <c r="Y315" s="41">
        <v>1</v>
      </c>
      <c r="Z315" s="60">
        <f>RANK(W318,W315:W330,0)</f>
        <v>1</v>
      </c>
    </row>
    <row r="316" spans="1:26" s="1" customFormat="1">
      <c r="A316" s="59" t="s">
        <v>108</v>
      </c>
      <c r="B316" s="58"/>
      <c r="C316" s="35"/>
      <c r="D316" s="34"/>
      <c r="E316" s="34"/>
      <c r="F316" s="33"/>
      <c r="G316" s="37">
        <v>21</v>
      </c>
      <c r="H316" s="9" t="str">
        <f>IF(G316="","","-")</f>
        <v>-</v>
      </c>
      <c r="I316" s="36">
        <v>5</v>
      </c>
      <c r="J316" s="9">
        <f>IF(G316="","",IF(G316&gt;I316,1,0))</f>
        <v>1</v>
      </c>
      <c r="K316" s="37">
        <v>21</v>
      </c>
      <c r="L316" s="9" t="str">
        <f>IF(K316="","","-")</f>
        <v>-</v>
      </c>
      <c r="M316" s="36">
        <v>15</v>
      </c>
      <c r="N316" s="9">
        <f>IF(K316="","",IF(K316&gt;M316,1,0))</f>
        <v>1</v>
      </c>
      <c r="O316" s="32"/>
      <c r="P316" s="86" t="str">
        <f>IF(O316="","","-")</f>
        <v/>
      </c>
      <c r="Q316" s="31"/>
      <c r="R316" s="8" t="str">
        <f>IF(O316="","",IF(O316&gt;Q316,1,0))</f>
        <v/>
      </c>
      <c r="S316" s="85" t="s">
        <v>8</v>
      </c>
      <c r="T316" s="85">
        <f>COUNTIF(C315:R315,"○")</f>
        <v>2</v>
      </c>
      <c r="U316" s="84" t="s">
        <v>0</v>
      </c>
      <c r="V316" s="7">
        <f>COUNTIF(C315:R315,"×")</f>
        <v>0</v>
      </c>
      <c r="W316" s="30"/>
      <c r="X316" s="57"/>
      <c r="Y316" s="28"/>
      <c r="Z316" s="56"/>
    </row>
    <row r="317" spans="1:26" s="1" customFormat="1">
      <c r="A317" s="59" t="s">
        <v>34</v>
      </c>
      <c r="B317" s="58"/>
      <c r="C317" s="35"/>
      <c r="D317" s="34"/>
      <c r="E317" s="34"/>
      <c r="F317" s="33"/>
      <c r="G317" s="37">
        <v>21</v>
      </c>
      <c r="H317" s="9" t="str">
        <f>IF(G317="","","-")</f>
        <v>-</v>
      </c>
      <c r="I317" s="36">
        <v>8</v>
      </c>
      <c r="J317" s="9">
        <f>IF(G317="","",IF(G317&gt;I317,1,0))</f>
        <v>1</v>
      </c>
      <c r="K317" s="37">
        <v>21</v>
      </c>
      <c r="L317" s="9" t="str">
        <f>IF(K317="","","-")</f>
        <v>-</v>
      </c>
      <c r="M317" s="36">
        <v>10</v>
      </c>
      <c r="N317" s="9">
        <f>IF(K317="","",IF(K317&gt;M317,1,0))</f>
        <v>1</v>
      </c>
      <c r="O317" s="32"/>
      <c r="P317" s="86" t="str">
        <f>IF(O317="","","-")</f>
        <v/>
      </c>
      <c r="Q317" s="31"/>
      <c r="R317" s="8" t="str">
        <f>IF(O317="","",IF(O317&gt;Q317,1,0))</f>
        <v/>
      </c>
      <c r="S317" s="85" t="s">
        <v>3</v>
      </c>
      <c r="T317" s="85">
        <f>COUNTIF(F316:F318,1)+COUNTIF(J316:J318,1)+COUNTIF(N316:N318,1)+COUNTIF(R316:R318,1)</f>
        <v>4</v>
      </c>
      <c r="U317" s="84" t="s">
        <v>0</v>
      </c>
      <c r="V317" s="7">
        <f>COUNTIF(F316:F318,0)+COUNTIF(J316:J318,0)+COUNTIF(N316:N318,0)+COUNTIF(R316:R318,0)</f>
        <v>0</v>
      </c>
      <c r="W317" s="30"/>
      <c r="X317" s="57"/>
      <c r="Y317" s="28"/>
      <c r="Z317" s="56"/>
    </row>
    <row r="318" spans="1:26" s="1" customFormat="1">
      <c r="A318" s="83"/>
      <c r="B318" s="82"/>
      <c r="C318" s="81"/>
      <c r="D318" s="80"/>
      <c r="E318" s="80"/>
      <c r="F318" s="79"/>
      <c r="G318" s="78"/>
      <c r="H318" s="76" t="str">
        <f>IF(G318="","","-")</f>
        <v/>
      </c>
      <c r="I318" s="77"/>
      <c r="J318" s="76" t="str">
        <f>IF(G318="","",IF(G318&gt;I318,1,0))</f>
        <v/>
      </c>
      <c r="K318" s="78"/>
      <c r="L318" s="76" t="str">
        <f>IF(K318="","","-")</f>
        <v/>
      </c>
      <c r="M318" s="77"/>
      <c r="N318" s="76" t="str">
        <f>IF(K318="","",IF(K318&gt;M318,1,0))</f>
        <v/>
      </c>
      <c r="O318" s="75"/>
      <c r="P318" s="74" t="str">
        <f>IF(O318="","","-")</f>
        <v/>
      </c>
      <c r="Q318" s="73"/>
      <c r="R318" s="72" t="str">
        <f>IF(O318="","",IF(O318&gt;Q318,1,0))</f>
        <v/>
      </c>
      <c r="S318" s="71" t="s">
        <v>1</v>
      </c>
      <c r="T318" s="71">
        <f>SUM(C316:C318)+SUM(G316:G318)+SUM(K316:K318)+SUM(O316:O318)</f>
        <v>84</v>
      </c>
      <c r="U318" s="70" t="s">
        <v>0</v>
      </c>
      <c r="V318" s="69">
        <f>SUM(E316:E318)+SUM(I316:I318)+SUM(M316:M318)+SUM(Q316:Q318)</f>
        <v>38</v>
      </c>
      <c r="W318" s="68">
        <f>T318-V318</f>
        <v>46</v>
      </c>
      <c r="X318" s="67"/>
      <c r="Y318" s="66"/>
      <c r="Z318" s="65"/>
    </row>
    <row r="319" spans="1:26" s="1" customFormat="1">
      <c r="A319" s="51"/>
      <c r="B319" s="64"/>
      <c r="C319" s="63" t="str">
        <f>IF(G315="○","×","○")</f>
        <v>×</v>
      </c>
      <c r="D319" s="62"/>
      <c r="E319" s="61"/>
      <c r="F319" s="9"/>
      <c r="G319" s="35"/>
      <c r="H319" s="34"/>
      <c r="I319" s="34"/>
      <c r="J319" s="33"/>
      <c r="K319" s="63" t="str">
        <f>IF(SUM(N320:N322)&gt;=2,"○","×")</f>
        <v>×</v>
      </c>
      <c r="L319" s="62"/>
      <c r="M319" s="61"/>
      <c r="N319" s="9"/>
      <c r="O319" s="63" t="str">
        <f>IF(R320="","",IF(SUM(R320:R322)&gt;=2,"○","×"))</f>
        <v/>
      </c>
      <c r="P319" s="62"/>
      <c r="Q319" s="61"/>
      <c r="R319" s="9"/>
      <c r="S319" s="30"/>
      <c r="T319" s="30"/>
      <c r="U319" s="7"/>
      <c r="V319" s="7"/>
      <c r="W319" s="30"/>
      <c r="X319" s="42" t="s">
        <v>5</v>
      </c>
      <c r="Y319" s="41">
        <v>3</v>
      </c>
      <c r="Z319" s="60">
        <f>RANK(W322,W318:W330,0)</f>
        <v>3</v>
      </c>
    </row>
    <row r="320" spans="1:26" s="1" customFormat="1">
      <c r="A320" s="59" t="s">
        <v>107</v>
      </c>
      <c r="B320" s="58"/>
      <c r="C320" s="37">
        <f>I316</f>
        <v>5</v>
      </c>
      <c r="D320" s="9" t="str">
        <f>IF(C320="","","-")</f>
        <v>-</v>
      </c>
      <c r="E320" s="36">
        <f>G316</f>
        <v>21</v>
      </c>
      <c r="F320" s="9">
        <f>IF(C320="","",IF(C320&gt;E320,1,0))</f>
        <v>0</v>
      </c>
      <c r="G320" s="35"/>
      <c r="H320" s="34"/>
      <c r="I320" s="34"/>
      <c r="J320" s="33"/>
      <c r="K320" s="37">
        <v>12</v>
      </c>
      <c r="L320" s="9" t="str">
        <f>IF(K320="","","-")</f>
        <v>-</v>
      </c>
      <c r="M320" s="36">
        <v>21</v>
      </c>
      <c r="N320" s="9">
        <f>IF(K320="","",IF(K320&gt;M320,1,0))</f>
        <v>0</v>
      </c>
      <c r="O320" s="32"/>
      <c r="P320" s="8" t="str">
        <f>IF(O320="","","-")</f>
        <v/>
      </c>
      <c r="Q320" s="31"/>
      <c r="R320" s="8" t="str">
        <f>IF(O320="","",IF(O320&gt;Q320,1,0))</f>
        <v/>
      </c>
      <c r="S320" s="30" t="s">
        <v>8</v>
      </c>
      <c r="T320" s="30">
        <f>COUNTIF(C319:R319,"○")</f>
        <v>0</v>
      </c>
      <c r="U320" s="7" t="s">
        <v>0</v>
      </c>
      <c r="V320" s="7">
        <f>COUNTIF(C319:R319,"×")</f>
        <v>2</v>
      </c>
      <c r="W320" s="30"/>
      <c r="X320" s="57"/>
      <c r="Y320" s="28"/>
      <c r="Z320" s="56"/>
    </row>
    <row r="321" spans="1:26" s="1" customFormat="1">
      <c r="A321" s="59" t="s">
        <v>18</v>
      </c>
      <c r="B321" s="58"/>
      <c r="C321" s="37">
        <f>I317</f>
        <v>8</v>
      </c>
      <c r="D321" s="9" t="str">
        <f>IF(C321="","","-")</f>
        <v>-</v>
      </c>
      <c r="E321" s="36">
        <f>G317</f>
        <v>21</v>
      </c>
      <c r="F321" s="9">
        <f>IF(C321="","",IF(C321&gt;E321,1,0))</f>
        <v>0</v>
      </c>
      <c r="G321" s="35"/>
      <c r="H321" s="34"/>
      <c r="I321" s="34"/>
      <c r="J321" s="33"/>
      <c r="K321" s="37">
        <v>18</v>
      </c>
      <c r="L321" s="9" t="str">
        <f>IF(K321="","","-")</f>
        <v>-</v>
      </c>
      <c r="M321" s="36">
        <v>21</v>
      </c>
      <c r="N321" s="9">
        <f>IF(K321="","",IF(K321&gt;M321,1,0))</f>
        <v>0</v>
      </c>
      <c r="O321" s="32"/>
      <c r="P321" s="8" t="str">
        <f>IF(O321="","","-")</f>
        <v/>
      </c>
      <c r="Q321" s="31"/>
      <c r="R321" s="8" t="str">
        <f>IF(O321="","",IF(O321&gt;Q321,1,0))</f>
        <v/>
      </c>
      <c r="S321" s="30" t="s">
        <v>3</v>
      </c>
      <c r="T321" s="30">
        <f>COUNTIF(F320:F322,1)+COUNTIF(J320:J322,1)+COUNTIF(N320:N322,1)+COUNTIF(R320:R322,1)</f>
        <v>0</v>
      </c>
      <c r="U321" s="7" t="s">
        <v>0</v>
      </c>
      <c r="V321" s="7">
        <f>COUNTIF(F320:F322,0)+COUNTIF(J320:J322,0)+COUNTIF(N320:N322,0)+COUNTIF(R320:R322,0)</f>
        <v>4</v>
      </c>
      <c r="W321" s="30"/>
      <c r="X321" s="57"/>
      <c r="Y321" s="28"/>
      <c r="Z321" s="56"/>
    </row>
    <row r="322" spans="1:26" s="1" customFormat="1">
      <c r="A322" s="83"/>
      <c r="B322" s="82"/>
      <c r="C322" s="78" t="str">
        <f>IF(I318="","",I318)</f>
        <v/>
      </c>
      <c r="D322" s="76" t="str">
        <f>IF(C322="","","-")</f>
        <v/>
      </c>
      <c r="E322" s="77" t="str">
        <f>IF(G318="","",G318)</f>
        <v/>
      </c>
      <c r="F322" s="9" t="str">
        <f>IF(C322="","",IF(C322&gt;E322,1,0))</f>
        <v/>
      </c>
      <c r="G322" s="81"/>
      <c r="H322" s="80"/>
      <c r="I322" s="80"/>
      <c r="J322" s="79"/>
      <c r="K322" s="78"/>
      <c r="L322" s="9" t="str">
        <f>IF(K322="","","-")</f>
        <v/>
      </c>
      <c r="M322" s="77"/>
      <c r="N322" s="9" t="str">
        <f>IF(K322="","",IF(K322&gt;M322,1,0))</f>
        <v/>
      </c>
      <c r="O322" s="75"/>
      <c r="P322" s="72" t="str">
        <f>IF(O322="","","-")</f>
        <v/>
      </c>
      <c r="Q322" s="73"/>
      <c r="R322" s="8" t="str">
        <f>IF(O322="","",IF(O322&gt;Q322,1,0))</f>
        <v/>
      </c>
      <c r="S322" s="68" t="s">
        <v>1</v>
      </c>
      <c r="T322" s="68">
        <f>SUM(C320:C322)+SUM(G320:G322)+SUM(K320:K322)+SUM(O320:O322)</f>
        <v>43</v>
      </c>
      <c r="U322" s="69" t="s">
        <v>0</v>
      </c>
      <c r="V322" s="69">
        <f>SUM(E320:E322)+SUM(I320:I322)+SUM(M320:M322)+SUM(Q320:Q322)</f>
        <v>84</v>
      </c>
      <c r="W322" s="68">
        <f>T322-V322</f>
        <v>-41</v>
      </c>
      <c r="X322" s="67"/>
      <c r="Y322" s="66"/>
      <c r="Z322" s="65"/>
    </row>
    <row r="323" spans="1:26" s="1" customFormat="1">
      <c r="A323" s="51"/>
      <c r="B323" s="64"/>
      <c r="C323" s="46" t="str">
        <f>IF(A324="","",IF(K315="○","×","○"))</f>
        <v>×</v>
      </c>
      <c r="D323" s="45"/>
      <c r="E323" s="44"/>
      <c r="F323" s="43"/>
      <c r="G323" s="46" t="str">
        <f>IF(A324="","",IF(K319="○","×","○"))</f>
        <v>○</v>
      </c>
      <c r="H323" s="45"/>
      <c r="I323" s="44"/>
      <c r="J323" s="43"/>
      <c r="K323" s="49"/>
      <c r="L323" s="48"/>
      <c r="M323" s="48"/>
      <c r="N323" s="47"/>
      <c r="O323" s="46" t="str">
        <f>IF(R324="","",IF(SUM(R324:R326)&gt;=2,"○","×"))</f>
        <v/>
      </c>
      <c r="P323" s="45"/>
      <c r="Q323" s="44"/>
      <c r="R323" s="43"/>
      <c r="S323" s="30"/>
      <c r="T323" s="30"/>
      <c r="U323" s="7"/>
      <c r="V323" s="7"/>
      <c r="W323" s="30"/>
      <c r="X323" s="42" t="s">
        <v>10</v>
      </c>
      <c r="Y323" s="41">
        <v>2</v>
      </c>
      <c r="Z323" s="60">
        <f>IF(C323="","",RANK(W326,W318:W330,0))</f>
        <v>2</v>
      </c>
    </row>
    <row r="324" spans="1:26" s="1" customFormat="1">
      <c r="A324" s="59" t="s">
        <v>106</v>
      </c>
      <c r="B324" s="58"/>
      <c r="C324" s="37">
        <f>IF(A324="","",M316)</f>
        <v>15</v>
      </c>
      <c r="D324" s="9" t="str">
        <f>IF(C324="","","-")</f>
        <v>-</v>
      </c>
      <c r="E324" s="36">
        <f>IF(C324="","",K316)</f>
        <v>21</v>
      </c>
      <c r="F324" s="9">
        <f>IF(C324="","",IF(C324&gt;E324,1,0))</f>
        <v>0</v>
      </c>
      <c r="G324" s="37">
        <f>IF(A324="","",M320)</f>
        <v>21</v>
      </c>
      <c r="H324" s="9" t="str">
        <f>IF(G324="","","-")</f>
        <v>-</v>
      </c>
      <c r="I324" s="36">
        <f>IF(A324="","",K320)</f>
        <v>12</v>
      </c>
      <c r="J324" s="9">
        <f>IF(G324="","",IF(G324&gt;I324,1,0))</f>
        <v>1</v>
      </c>
      <c r="K324" s="35"/>
      <c r="L324" s="34"/>
      <c r="M324" s="34"/>
      <c r="N324" s="33"/>
      <c r="O324" s="32"/>
      <c r="P324" s="8" t="str">
        <f>IF(O324="","","-")</f>
        <v/>
      </c>
      <c r="Q324" s="31"/>
      <c r="R324" s="8" t="str">
        <f>IF(O324="","",IF(O324&gt;Q324,1,0))</f>
        <v/>
      </c>
      <c r="S324" s="30" t="s">
        <v>8</v>
      </c>
      <c r="T324" s="30">
        <f>IF(A324="","",COUNTIF(C323:R323,"○"))</f>
        <v>1</v>
      </c>
      <c r="U324" s="7" t="s">
        <v>0</v>
      </c>
      <c r="V324" s="7">
        <f>COUNTIF(C323:R323,"×")</f>
        <v>1</v>
      </c>
      <c r="W324" s="30"/>
      <c r="X324" s="57"/>
      <c r="Y324" s="28"/>
      <c r="Z324" s="56"/>
    </row>
    <row r="325" spans="1:26" s="1" customFormat="1">
      <c r="A325" s="59" t="s">
        <v>66</v>
      </c>
      <c r="B325" s="58"/>
      <c r="C325" s="37">
        <f>IF(A324="","",M317)</f>
        <v>10</v>
      </c>
      <c r="D325" s="9" t="str">
        <f>IF(C325="","","-")</f>
        <v>-</v>
      </c>
      <c r="E325" s="36">
        <f>IF(C325="","",K317)</f>
        <v>21</v>
      </c>
      <c r="F325" s="9">
        <f>IF(C325="","",IF(C325&gt;E325,1,0))</f>
        <v>0</v>
      </c>
      <c r="G325" s="37">
        <f>IF(A324="","",M321)</f>
        <v>21</v>
      </c>
      <c r="H325" s="9" t="str">
        <f>IF(G325="","","-")</f>
        <v>-</v>
      </c>
      <c r="I325" s="36">
        <f>IF(A324="","",K321)</f>
        <v>18</v>
      </c>
      <c r="J325" s="9">
        <f>IF(G325="","",IF(G325&gt;I325,1,0))</f>
        <v>1</v>
      </c>
      <c r="K325" s="35"/>
      <c r="L325" s="34"/>
      <c r="M325" s="34"/>
      <c r="N325" s="33"/>
      <c r="O325" s="32"/>
      <c r="P325" s="8" t="str">
        <f>IF(O325="","","-")</f>
        <v/>
      </c>
      <c r="Q325" s="31"/>
      <c r="R325" s="8" t="str">
        <f>IF(O325="","",IF(O325&gt;Q325,1,0))</f>
        <v/>
      </c>
      <c r="S325" s="30" t="s">
        <v>3</v>
      </c>
      <c r="T325" s="30">
        <f>COUNTIF(F324:F326,1)+COUNTIF(J324:J326,1)+COUNTIF(N324:N326,1)+COUNTIF(R324:R326,1)</f>
        <v>2</v>
      </c>
      <c r="U325" s="7" t="s">
        <v>0</v>
      </c>
      <c r="V325" s="7">
        <f>COUNTIF(F324:F326,0)+COUNTIF(J324:J326,0)+COUNTIF(N324:N326,0)+COUNTIF(R324:R326,0)</f>
        <v>2</v>
      </c>
      <c r="W325" s="30"/>
      <c r="X325" s="57"/>
      <c r="Y325" s="28"/>
      <c r="Z325" s="56"/>
    </row>
    <row r="326" spans="1:26" s="1" customFormat="1" ht="14.25" thickBot="1">
      <c r="A326" s="111"/>
      <c r="B326" s="110"/>
      <c r="C326" s="24" t="str">
        <f>IF(M318="","",M318)</f>
        <v/>
      </c>
      <c r="D326" s="22" t="str">
        <f>IF(C326="","","-")</f>
        <v/>
      </c>
      <c r="E326" s="23" t="str">
        <f>IF(K318="","",K318)</f>
        <v/>
      </c>
      <c r="F326" s="22" t="str">
        <f>IF(C326="","",IF(C326&gt;E326,1,0))</f>
        <v/>
      </c>
      <c r="G326" s="24" t="str">
        <f>IF(M322="","",M322)</f>
        <v/>
      </c>
      <c r="H326" s="22" t="str">
        <f>IF(G326="","","-")</f>
        <v/>
      </c>
      <c r="I326" s="23" t="str">
        <f>IF(K322="","",K322)</f>
        <v/>
      </c>
      <c r="J326" s="22" t="str">
        <f>IF(G326="","",IF(G326&gt;I326,1,0))</f>
        <v/>
      </c>
      <c r="K326" s="21"/>
      <c r="L326" s="20"/>
      <c r="M326" s="20"/>
      <c r="N326" s="19"/>
      <c r="O326" s="18"/>
      <c r="P326" s="16" t="str">
        <f>IF(O326="","","-")</f>
        <v/>
      </c>
      <c r="Q326" s="17"/>
      <c r="R326" s="16" t="str">
        <f>IF(O326="","",IF(O326&gt;Q326,1,0))</f>
        <v/>
      </c>
      <c r="S326" s="14" t="s">
        <v>1</v>
      </c>
      <c r="T326" s="14">
        <f>SUM(C324:C326)+SUM(G324:G326)+SUM(K324:K326)+SUM(O324:O326)</f>
        <v>67</v>
      </c>
      <c r="U326" s="15" t="s">
        <v>0</v>
      </c>
      <c r="V326" s="15">
        <f>SUM(E324:E326)+SUM(I324:I326)+SUM(M324:M326)+SUM(Q324:Q326)</f>
        <v>72</v>
      </c>
      <c r="W326" s="14">
        <f>IF(T324="","",T326-V326)</f>
        <v>-5</v>
      </c>
      <c r="X326" s="114"/>
      <c r="Y326" s="12"/>
      <c r="Z326" s="65"/>
    </row>
    <row r="327" spans="1:26" s="1" customFormat="1">
      <c r="A327" s="39"/>
      <c r="B327" s="112"/>
      <c r="C327" s="63" t="str">
        <f>IF(R316="","",IF(O315="○","×","○"))</f>
        <v/>
      </c>
      <c r="D327" s="62"/>
      <c r="E327" s="61"/>
      <c r="F327" s="9"/>
      <c r="G327" s="63" t="str">
        <f>IF(R320="","",IF(O319="○","×","○"))</f>
        <v/>
      </c>
      <c r="H327" s="62"/>
      <c r="I327" s="61"/>
      <c r="J327" s="9"/>
      <c r="K327" s="63" t="str">
        <f>IF(R324="","",IF(O323="○","×","○"))</f>
        <v/>
      </c>
      <c r="L327" s="62"/>
      <c r="M327" s="61"/>
      <c r="N327" s="9"/>
      <c r="O327" s="35"/>
      <c r="P327" s="34"/>
      <c r="Q327" s="34"/>
      <c r="R327" s="33"/>
      <c r="S327" s="30"/>
      <c r="T327" s="30"/>
      <c r="U327" s="7"/>
      <c r="V327" s="7"/>
      <c r="W327" s="30"/>
      <c r="X327" s="30"/>
      <c r="Y327" s="28"/>
      <c r="Z327" s="60" t="str">
        <f>IF(C327="","",RANK(W330,W318:W330,0))</f>
        <v/>
      </c>
    </row>
    <row r="328" spans="1:26" s="1" customFormat="1">
      <c r="A328" s="59"/>
      <c r="B328" s="58"/>
      <c r="C328" s="32" t="str">
        <f>IF(Q316="","",Q316)</f>
        <v/>
      </c>
      <c r="D328" s="8" t="str">
        <f>IF(C328="","","-")</f>
        <v/>
      </c>
      <c r="E328" s="31" t="str">
        <f>IF(C328="","",O316)</f>
        <v/>
      </c>
      <c r="F328" s="8" t="str">
        <f>IF(C328="","",IF(C328&gt;E328,1,0))</f>
        <v/>
      </c>
      <c r="G328" s="32" t="str">
        <f>IF(Q320="","",Q320)</f>
        <v/>
      </c>
      <c r="H328" s="8" t="str">
        <f>IF(G328="","","-")</f>
        <v/>
      </c>
      <c r="I328" s="31" t="str">
        <f>IF(G328="","",O320)</f>
        <v/>
      </c>
      <c r="J328" s="8" t="str">
        <f>IF(G328="","",IF(G328&gt;I328,1,0))</f>
        <v/>
      </c>
      <c r="K328" s="32" t="str">
        <f>IF(Q324="","",Q324)</f>
        <v/>
      </c>
      <c r="L328" s="8" t="str">
        <f>IF(K328="","","-")</f>
        <v/>
      </c>
      <c r="M328" s="31" t="str">
        <f>IF(K328="","",O324)</f>
        <v/>
      </c>
      <c r="N328" s="8" t="str">
        <f>IF(K328="","",IF(K328&gt;M328,1,0))</f>
        <v/>
      </c>
      <c r="O328" s="35"/>
      <c r="P328" s="34"/>
      <c r="Q328" s="34"/>
      <c r="R328" s="33"/>
      <c r="S328" s="30" t="s">
        <v>8</v>
      </c>
      <c r="T328" s="30" t="str">
        <f>IF(C327="","",COUNTIF(C327:R327,"○"))</f>
        <v/>
      </c>
      <c r="U328" s="7" t="s">
        <v>0</v>
      </c>
      <c r="V328" s="7" t="str">
        <f>IF(T328="","",COUNTIF(C327:R327,"×"))</f>
        <v/>
      </c>
      <c r="W328" s="30"/>
      <c r="X328" s="30"/>
      <c r="Y328" s="28"/>
      <c r="Z328" s="56"/>
    </row>
    <row r="329" spans="1:26" s="1" customFormat="1">
      <c r="A329" s="59"/>
      <c r="B329" s="58"/>
      <c r="C329" s="32" t="str">
        <f>IF(Q317="","",Q317)</f>
        <v/>
      </c>
      <c r="D329" s="8" t="str">
        <f>IF(C329="","","-")</f>
        <v/>
      </c>
      <c r="E329" s="31" t="str">
        <f>IF(C329="","",O317)</f>
        <v/>
      </c>
      <c r="F329" s="8" t="str">
        <f>IF(C329="","",IF(C329&gt;E329,1,0))</f>
        <v/>
      </c>
      <c r="G329" s="32" t="str">
        <f>IF(Q321="","",Q321)</f>
        <v/>
      </c>
      <c r="H329" s="8" t="str">
        <f>IF(G329="","","-")</f>
        <v/>
      </c>
      <c r="I329" s="31" t="str">
        <f>IF(G329="","",O321)</f>
        <v/>
      </c>
      <c r="J329" s="8" t="str">
        <f>IF(G329="","",IF(G329&gt;I329,1,0))</f>
        <v/>
      </c>
      <c r="K329" s="32" t="str">
        <f>IF(Q325="","",Q325)</f>
        <v/>
      </c>
      <c r="L329" s="8" t="str">
        <f>IF(K329="","","-")</f>
        <v/>
      </c>
      <c r="M329" s="31" t="str">
        <f>IF(K329="","",O325)</f>
        <v/>
      </c>
      <c r="N329" s="8" t="str">
        <f>IF(K329="","",IF(K329&gt;M329,1,0))</f>
        <v/>
      </c>
      <c r="O329" s="35"/>
      <c r="P329" s="34"/>
      <c r="Q329" s="34"/>
      <c r="R329" s="33"/>
      <c r="S329" s="30" t="s">
        <v>3</v>
      </c>
      <c r="T329" s="30">
        <f>COUNTIF(F328:F330,1)+COUNTIF(J328:J330,1)+COUNTIF(N328:N330,1)+COUNTIF(R328:R330,1)</f>
        <v>0</v>
      </c>
      <c r="U329" s="7" t="s">
        <v>0</v>
      </c>
      <c r="V329" s="7">
        <f>COUNTIF(F328:F330,0)+COUNTIF(J328:J330,0)+COUNTIF(N328:N330,0)+COUNTIF(R328:R330,0)</f>
        <v>0</v>
      </c>
      <c r="W329" s="30"/>
      <c r="X329" s="30"/>
      <c r="Y329" s="28"/>
      <c r="Z329" s="56"/>
    </row>
    <row r="330" spans="1:26" s="1" customFormat="1" ht="14.25" thickBot="1">
      <c r="A330" s="111"/>
      <c r="B330" s="110"/>
      <c r="C330" s="18" t="str">
        <f>IF(Q318="","",Q318)</f>
        <v/>
      </c>
      <c r="D330" s="16" t="str">
        <f>IF(C330="","","-")</f>
        <v/>
      </c>
      <c r="E330" s="17" t="str">
        <f>IF(C330="","",O318)</f>
        <v/>
      </c>
      <c r="F330" s="16" t="str">
        <f>IF(C330="","",IF(C330&gt;E330,1,0))</f>
        <v/>
      </c>
      <c r="G330" s="18" t="str">
        <f>IF(Q322="","",Q322)</f>
        <v/>
      </c>
      <c r="H330" s="16" t="str">
        <f>IF(G330="","","-")</f>
        <v/>
      </c>
      <c r="I330" s="17" t="str">
        <f>IF(G330="","",O322)</f>
        <v/>
      </c>
      <c r="J330" s="16" t="str">
        <f>IF(G330="","",IF(G330&gt;I330,1,0))</f>
        <v/>
      </c>
      <c r="K330" s="18" t="str">
        <f>IF(Q326="","",Q326)</f>
        <v/>
      </c>
      <c r="L330" s="16" t="str">
        <f>IF(K330="","","-")</f>
        <v/>
      </c>
      <c r="M330" s="17" t="str">
        <f>IF(K330="","",O326)</f>
        <v/>
      </c>
      <c r="N330" s="16" t="str">
        <f>IF(K330="","",IF(K330&gt;M330,1,0))</f>
        <v/>
      </c>
      <c r="O330" s="21"/>
      <c r="P330" s="20"/>
      <c r="Q330" s="20"/>
      <c r="R330" s="19"/>
      <c r="S330" s="14" t="s">
        <v>1</v>
      </c>
      <c r="T330" s="14">
        <f>SUM(C328:C330)+SUM(G328:G330)+SUM(K328:K330)+SUM(O328:O330)</f>
        <v>0</v>
      </c>
      <c r="U330" s="15" t="s">
        <v>0</v>
      </c>
      <c r="V330" s="15">
        <f>SUM(E328:E330)+SUM(I328:I330)+SUM(M328:M330)+SUM(Q328:Q330)</f>
        <v>0</v>
      </c>
      <c r="W330" s="14" t="str">
        <f>IF(T328="","",T330-V330)</f>
        <v/>
      </c>
      <c r="X330" s="14"/>
      <c r="Y330" s="12"/>
      <c r="Z330" s="65"/>
    </row>
    <row r="331" spans="1:26" s="1" customFormat="1" ht="14.25" thickBot="1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26" s="1" customFormat="1">
      <c r="A332" s="104" t="s">
        <v>54</v>
      </c>
      <c r="B332" s="97"/>
      <c r="C332" s="102" t="str">
        <f>A335</f>
        <v>木村　寧々</v>
      </c>
      <c r="D332" s="101"/>
      <c r="E332" s="101"/>
      <c r="F332" s="103"/>
      <c r="G332" s="102" t="str">
        <f>A339</f>
        <v>三浦　奈都</v>
      </c>
      <c r="H332" s="101"/>
      <c r="I332" s="101"/>
      <c r="J332" s="100"/>
      <c r="K332" s="102" t="str">
        <f>A343</f>
        <v>楢木　歩美</v>
      </c>
      <c r="L332" s="101"/>
      <c r="M332" s="101"/>
      <c r="N332" s="100"/>
      <c r="O332" s="102" t="str">
        <f>IF(A347="","",A347)</f>
        <v/>
      </c>
      <c r="P332" s="101"/>
      <c r="Q332" s="101"/>
      <c r="R332" s="100"/>
      <c r="S332" s="99" t="s">
        <v>16</v>
      </c>
      <c r="T332" s="98"/>
      <c r="U332" s="98"/>
      <c r="V332" s="98"/>
      <c r="W332" s="97"/>
      <c r="X332" s="96" t="s">
        <v>15</v>
      </c>
      <c r="Y332" s="95" t="s">
        <v>14</v>
      </c>
      <c r="Z332" s="64" t="s">
        <v>14</v>
      </c>
    </row>
    <row r="333" spans="1:26" s="1" customFormat="1">
      <c r="A333" s="83"/>
      <c r="B333" s="90"/>
      <c r="C333" s="93" t="str">
        <f>A336</f>
        <v>（Ｊｒスクール）</v>
      </c>
      <c r="D333" s="92"/>
      <c r="E333" s="92"/>
      <c r="F333" s="94"/>
      <c r="G333" s="93" t="str">
        <f>A340</f>
        <v>（八幡西Ｊｒ）</v>
      </c>
      <c r="H333" s="92"/>
      <c r="I333" s="92"/>
      <c r="J333" s="76"/>
      <c r="K333" s="93" t="str">
        <f>A344</f>
        <v>（永井ＢＣ）</v>
      </c>
      <c r="L333" s="92"/>
      <c r="M333" s="92"/>
      <c r="N333" s="76"/>
      <c r="O333" s="63" t="str">
        <f>IF(A348="","",A348)</f>
        <v/>
      </c>
      <c r="P333" s="62"/>
      <c r="Q333" s="62"/>
      <c r="R333" s="76"/>
      <c r="S333" s="91"/>
      <c r="T333" s="82"/>
      <c r="U333" s="82"/>
      <c r="V333" s="82"/>
      <c r="W333" s="90"/>
      <c r="X333" s="89"/>
      <c r="Y333" s="66"/>
      <c r="Z333" s="82"/>
    </row>
    <row r="334" spans="1:26" s="1" customFormat="1">
      <c r="A334" s="51"/>
      <c r="B334" s="64"/>
      <c r="C334" s="49"/>
      <c r="D334" s="48"/>
      <c r="E334" s="48"/>
      <c r="F334" s="47"/>
      <c r="G334" s="46" t="str">
        <f>IF(SUM(J335:J337)&gt;=2,"○","×")</f>
        <v>×</v>
      </c>
      <c r="H334" s="45"/>
      <c r="I334" s="44"/>
      <c r="J334" s="43"/>
      <c r="K334" s="46" t="str">
        <f>IF(SUM(N335:N337)&gt;=2,"○","×")</f>
        <v>○</v>
      </c>
      <c r="L334" s="45"/>
      <c r="M334" s="44"/>
      <c r="N334" s="43"/>
      <c r="O334" s="46" t="str">
        <f>IF(R335="","",IF(SUM(R335:R337)&gt;=2,"○","×"))</f>
        <v/>
      </c>
      <c r="P334" s="45"/>
      <c r="Q334" s="44"/>
      <c r="R334" s="43"/>
      <c r="S334" s="87"/>
      <c r="T334" s="87"/>
      <c r="U334" s="88"/>
      <c r="V334" s="88"/>
      <c r="W334" s="87"/>
      <c r="X334" s="42" t="s">
        <v>10</v>
      </c>
      <c r="Y334" s="41">
        <v>2</v>
      </c>
      <c r="Z334" s="60">
        <f>RANK(W337,W334:W349,0)</f>
        <v>2</v>
      </c>
    </row>
    <row r="335" spans="1:26" s="1" customFormat="1">
      <c r="A335" s="59" t="s">
        <v>105</v>
      </c>
      <c r="B335" s="58"/>
      <c r="C335" s="35"/>
      <c r="D335" s="34"/>
      <c r="E335" s="34"/>
      <c r="F335" s="33"/>
      <c r="G335" s="37">
        <v>18</v>
      </c>
      <c r="H335" s="9" t="str">
        <f>IF(G335="","","-")</f>
        <v>-</v>
      </c>
      <c r="I335" s="36">
        <v>21</v>
      </c>
      <c r="J335" s="9">
        <f>IF(G335="","",IF(G335&gt;I335,1,0))</f>
        <v>0</v>
      </c>
      <c r="K335" s="37">
        <v>22</v>
      </c>
      <c r="L335" s="9" t="str">
        <f>IF(K335="","","-")</f>
        <v>-</v>
      </c>
      <c r="M335" s="36">
        <v>20</v>
      </c>
      <c r="N335" s="9">
        <f>IF(K335="","",IF(K335&gt;M335,1,0))</f>
        <v>1</v>
      </c>
      <c r="O335" s="32"/>
      <c r="P335" s="86" t="str">
        <f>IF(O335="","","-")</f>
        <v/>
      </c>
      <c r="Q335" s="31"/>
      <c r="R335" s="8" t="str">
        <f>IF(O335="","",IF(O335&gt;Q335,1,0))</f>
        <v/>
      </c>
      <c r="S335" s="85" t="s">
        <v>8</v>
      </c>
      <c r="T335" s="85">
        <f>COUNTIF(C334:R334,"○")</f>
        <v>1</v>
      </c>
      <c r="U335" s="84" t="s">
        <v>0</v>
      </c>
      <c r="V335" s="7">
        <f>COUNTIF(C334:R334,"×")</f>
        <v>1</v>
      </c>
      <c r="W335" s="30"/>
      <c r="X335" s="57"/>
      <c r="Y335" s="28"/>
      <c r="Z335" s="56"/>
    </row>
    <row r="336" spans="1:26" s="1" customFormat="1">
      <c r="A336" s="59" t="s">
        <v>18</v>
      </c>
      <c r="B336" s="58"/>
      <c r="C336" s="35"/>
      <c r="D336" s="34"/>
      <c r="E336" s="34"/>
      <c r="F336" s="33"/>
      <c r="G336" s="37">
        <v>22</v>
      </c>
      <c r="H336" s="9" t="str">
        <f>IF(G336="","","-")</f>
        <v>-</v>
      </c>
      <c r="I336" s="36">
        <v>20</v>
      </c>
      <c r="J336" s="9">
        <f>IF(G336="","",IF(G336&gt;I336,1,0))</f>
        <v>1</v>
      </c>
      <c r="K336" s="37">
        <v>19</v>
      </c>
      <c r="L336" s="9" t="str">
        <f>IF(K336="","","-")</f>
        <v>-</v>
      </c>
      <c r="M336" s="36">
        <v>21</v>
      </c>
      <c r="N336" s="9">
        <f>IF(K336="","",IF(K336&gt;M336,1,0))</f>
        <v>0</v>
      </c>
      <c r="O336" s="32"/>
      <c r="P336" s="86" t="str">
        <f>IF(O336="","","-")</f>
        <v/>
      </c>
      <c r="Q336" s="31"/>
      <c r="R336" s="8" t="str">
        <f>IF(O336="","",IF(O336&gt;Q336,1,0))</f>
        <v/>
      </c>
      <c r="S336" s="85" t="s">
        <v>3</v>
      </c>
      <c r="T336" s="85">
        <f>COUNTIF(F335:F337,1)+COUNTIF(J335:J337,1)+COUNTIF(N335:N337,1)+COUNTIF(R335:R337,1)</f>
        <v>3</v>
      </c>
      <c r="U336" s="84" t="s">
        <v>0</v>
      </c>
      <c r="V336" s="7">
        <f>COUNTIF(F335:F337,0)+COUNTIF(J335:J337,0)+COUNTIF(N335:N337,0)+COUNTIF(R335:R337,0)</f>
        <v>3</v>
      </c>
      <c r="W336" s="30"/>
      <c r="X336" s="57"/>
      <c r="Y336" s="28"/>
      <c r="Z336" s="56"/>
    </row>
    <row r="337" spans="1:26" s="1" customFormat="1">
      <c r="A337" s="83"/>
      <c r="B337" s="82"/>
      <c r="C337" s="81"/>
      <c r="D337" s="80"/>
      <c r="E337" s="80"/>
      <c r="F337" s="79"/>
      <c r="G337" s="78">
        <v>17</v>
      </c>
      <c r="H337" s="76" t="str">
        <f>IF(G337="","","-")</f>
        <v>-</v>
      </c>
      <c r="I337" s="77">
        <v>21</v>
      </c>
      <c r="J337" s="76">
        <f>IF(G337="","",IF(G337&gt;I337,1,0))</f>
        <v>0</v>
      </c>
      <c r="K337" s="78">
        <v>21</v>
      </c>
      <c r="L337" s="76" t="str">
        <f>IF(K337="","","-")</f>
        <v>-</v>
      </c>
      <c r="M337" s="77">
        <v>18</v>
      </c>
      <c r="N337" s="76">
        <f>IF(K337="","",IF(K337&gt;M337,1,0))</f>
        <v>1</v>
      </c>
      <c r="O337" s="75"/>
      <c r="P337" s="74" t="str">
        <f>IF(O337="","","-")</f>
        <v/>
      </c>
      <c r="Q337" s="73"/>
      <c r="R337" s="72" t="str">
        <f>IF(O337="","",IF(O337&gt;Q337,1,0))</f>
        <v/>
      </c>
      <c r="S337" s="71" t="s">
        <v>1</v>
      </c>
      <c r="T337" s="71">
        <f>SUM(C335:C337)+SUM(G335:G337)+SUM(K335:K337)+SUM(O335:O337)</f>
        <v>119</v>
      </c>
      <c r="U337" s="70" t="s">
        <v>0</v>
      </c>
      <c r="V337" s="69">
        <f>SUM(E335:E337)+SUM(I335:I337)+SUM(M335:M337)+SUM(Q335:Q337)</f>
        <v>121</v>
      </c>
      <c r="W337" s="68">
        <f>T337-V337</f>
        <v>-2</v>
      </c>
      <c r="X337" s="67"/>
      <c r="Y337" s="66"/>
      <c r="Z337" s="65"/>
    </row>
    <row r="338" spans="1:26" s="1" customFormat="1">
      <c r="A338" s="51"/>
      <c r="B338" s="64"/>
      <c r="C338" s="63" t="str">
        <f>IF(G334="○","×","○")</f>
        <v>○</v>
      </c>
      <c r="D338" s="62"/>
      <c r="E338" s="61"/>
      <c r="F338" s="9"/>
      <c r="G338" s="35"/>
      <c r="H338" s="34"/>
      <c r="I338" s="34"/>
      <c r="J338" s="33"/>
      <c r="K338" s="63" t="str">
        <f>IF(SUM(N339:N341)&gt;=2,"○","×")</f>
        <v>×</v>
      </c>
      <c r="L338" s="62"/>
      <c r="M338" s="61"/>
      <c r="N338" s="9"/>
      <c r="O338" s="63" t="str">
        <f>IF(R339="","",IF(SUM(R339:R341)&gt;=2,"○","×"))</f>
        <v/>
      </c>
      <c r="P338" s="62"/>
      <c r="Q338" s="61"/>
      <c r="R338" s="9"/>
      <c r="S338" s="30"/>
      <c r="T338" s="30"/>
      <c r="U338" s="7"/>
      <c r="V338" s="7"/>
      <c r="W338" s="30"/>
      <c r="X338" s="42" t="s">
        <v>10</v>
      </c>
      <c r="Y338" s="41">
        <v>3</v>
      </c>
      <c r="Z338" s="60">
        <f>RANK(W341,W337:W349,0)</f>
        <v>3</v>
      </c>
    </row>
    <row r="339" spans="1:26" s="1" customFormat="1">
      <c r="A339" s="59" t="s">
        <v>104</v>
      </c>
      <c r="B339" s="58"/>
      <c r="C339" s="37">
        <f>I335</f>
        <v>21</v>
      </c>
      <c r="D339" s="9" t="str">
        <f>IF(C339="","","-")</f>
        <v>-</v>
      </c>
      <c r="E339" s="36">
        <f>G335</f>
        <v>18</v>
      </c>
      <c r="F339" s="9">
        <f>IF(C339="","",IF(C339&gt;E339,1,0))</f>
        <v>1</v>
      </c>
      <c r="G339" s="35"/>
      <c r="H339" s="34"/>
      <c r="I339" s="34"/>
      <c r="J339" s="33"/>
      <c r="K339" s="37">
        <v>12</v>
      </c>
      <c r="L339" s="9" t="str">
        <f>IF(K339="","","-")</f>
        <v>-</v>
      </c>
      <c r="M339" s="36">
        <v>21</v>
      </c>
      <c r="N339" s="9">
        <f>IF(K339="","",IF(K339&gt;M339,1,0))</f>
        <v>0</v>
      </c>
      <c r="O339" s="32"/>
      <c r="P339" s="8" t="str">
        <f>IF(O339="","","-")</f>
        <v/>
      </c>
      <c r="Q339" s="31"/>
      <c r="R339" s="8" t="str">
        <f>IF(O339="","",IF(O339&gt;Q339,1,0))</f>
        <v/>
      </c>
      <c r="S339" s="30" t="s">
        <v>8</v>
      </c>
      <c r="T339" s="30">
        <f>COUNTIF(C338:R338,"○")</f>
        <v>1</v>
      </c>
      <c r="U339" s="7" t="s">
        <v>0</v>
      </c>
      <c r="V339" s="7">
        <f>COUNTIF(C338:R338,"×")</f>
        <v>1</v>
      </c>
      <c r="W339" s="30"/>
      <c r="X339" s="57"/>
      <c r="Y339" s="28"/>
      <c r="Z339" s="56"/>
    </row>
    <row r="340" spans="1:26" s="1" customFormat="1">
      <c r="A340" s="59" t="s">
        <v>21</v>
      </c>
      <c r="B340" s="58"/>
      <c r="C340" s="37">
        <f>I336</f>
        <v>20</v>
      </c>
      <c r="D340" s="9" t="str">
        <f>IF(C340="","","-")</f>
        <v>-</v>
      </c>
      <c r="E340" s="36">
        <f>G336</f>
        <v>22</v>
      </c>
      <c r="F340" s="9">
        <f>IF(C340="","",IF(C340&gt;E340,1,0))</f>
        <v>0</v>
      </c>
      <c r="G340" s="35"/>
      <c r="H340" s="34"/>
      <c r="I340" s="34"/>
      <c r="J340" s="33"/>
      <c r="K340" s="37">
        <v>20</v>
      </c>
      <c r="L340" s="9" t="str">
        <f>IF(K340="","","-")</f>
        <v>-</v>
      </c>
      <c r="M340" s="36">
        <v>22</v>
      </c>
      <c r="N340" s="9">
        <f>IF(K340="","",IF(K340&gt;M340,1,0))</f>
        <v>0</v>
      </c>
      <c r="O340" s="32"/>
      <c r="P340" s="8" t="str">
        <f>IF(O340="","","-")</f>
        <v/>
      </c>
      <c r="Q340" s="31"/>
      <c r="R340" s="8" t="str">
        <f>IF(O340="","",IF(O340&gt;Q340,1,0))</f>
        <v/>
      </c>
      <c r="S340" s="30" t="s">
        <v>3</v>
      </c>
      <c r="T340" s="30">
        <f>COUNTIF(F339:F341,1)+COUNTIF(J339:J341,1)+COUNTIF(N339:N341,1)+COUNTIF(R339:R341,1)</f>
        <v>2</v>
      </c>
      <c r="U340" s="7" t="s">
        <v>0</v>
      </c>
      <c r="V340" s="7">
        <f>COUNTIF(F339:F341,0)+COUNTIF(J339:J341,0)+COUNTIF(N339:N341,0)+COUNTIF(R339:R341,0)</f>
        <v>3</v>
      </c>
      <c r="W340" s="30"/>
      <c r="X340" s="57"/>
      <c r="Y340" s="28"/>
      <c r="Z340" s="56"/>
    </row>
    <row r="341" spans="1:26" s="1" customFormat="1">
      <c r="A341" s="83"/>
      <c r="B341" s="82"/>
      <c r="C341" s="78">
        <f>IF(I337="","",I337)</f>
        <v>21</v>
      </c>
      <c r="D341" s="76" t="str">
        <f>IF(C341="","","-")</f>
        <v>-</v>
      </c>
      <c r="E341" s="77">
        <f>IF(G337="","",G337)</f>
        <v>17</v>
      </c>
      <c r="F341" s="9">
        <f>IF(C341="","",IF(C341&gt;E341,1,0))</f>
        <v>1</v>
      </c>
      <c r="G341" s="81"/>
      <c r="H341" s="80"/>
      <c r="I341" s="80"/>
      <c r="J341" s="79"/>
      <c r="K341" s="78"/>
      <c r="L341" s="9" t="str">
        <f>IF(K341="","","-")</f>
        <v/>
      </c>
      <c r="M341" s="77"/>
      <c r="N341" s="9" t="str">
        <f>IF(K341="","",IF(K341&gt;M341,1,0))</f>
        <v/>
      </c>
      <c r="O341" s="75"/>
      <c r="P341" s="72" t="str">
        <f>IF(O341="","","-")</f>
        <v/>
      </c>
      <c r="Q341" s="73"/>
      <c r="R341" s="8" t="str">
        <f>IF(O341="","",IF(O341&gt;Q341,1,0))</f>
        <v/>
      </c>
      <c r="S341" s="68" t="s">
        <v>1</v>
      </c>
      <c r="T341" s="68">
        <f>SUM(C339:C341)+SUM(G339:G341)+SUM(K339:K341)+SUM(O339:O341)</f>
        <v>94</v>
      </c>
      <c r="U341" s="69" t="s">
        <v>0</v>
      </c>
      <c r="V341" s="69">
        <f>SUM(E339:E341)+SUM(I339:I341)+SUM(M339:M341)+SUM(Q339:Q341)</f>
        <v>100</v>
      </c>
      <c r="W341" s="68">
        <f>T341-V341</f>
        <v>-6</v>
      </c>
      <c r="X341" s="67"/>
      <c r="Y341" s="66"/>
      <c r="Z341" s="65"/>
    </row>
    <row r="342" spans="1:26" s="1" customFormat="1">
      <c r="A342" s="51"/>
      <c r="B342" s="64"/>
      <c r="C342" s="46" t="str">
        <f>IF(A343="","",IF(K334="○","×","○"))</f>
        <v>×</v>
      </c>
      <c r="D342" s="45"/>
      <c r="E342" s="44"/>
      <c r="F342" s="43"/>
      <c r="G342" s="46" t="str">
        <f>IF(A343="","",IF(K338="○","×","○"))</f>
        <v>○</v>
      </c>
      <c r="H342" s="45"/>
      <c r="I342" s="44"/>
      <c r="J342" s="43"/>
      <c r="K342" s="49"/>
      <c r="L342" s="48"/>
      <c r="M342" s="48"/>
      <c r="N342" s="47"/>
      <c r="O342" s="46" t="str">
        <f>IF(R343="","",IF(SUM(R343:R345)&gt;=2,"○","×"))</f>
        <v/>
      </c>
      <c r="P342" s="45"/>
      <c r="Q342" s="44"/>
      <c r="R342" s="43"/>
      <c r="S342" s="30"/>
      <c r="T342" s="30"/>
      <c r="U342" s="7"/>
      <c r="V342" s="7"/>
      <c r="W342" s="30"/>
      <c r="X342" s="42" t="s">
        <v>10</v>
      </c>
      <c r="Y342" s="41">
        <v>1</v>
      </c>
      <c r="Z342" s="60">
        <f>IF(C342="","",RANK(W345,W337:W349,0))</f>
        <v>1</v>
      </c>
    </row>
    <row r="343" spans="1:26" s="1" customFormat="1">
      <c r="A343" s="59" t="s">
        <v>103</v>
      </c>
      <c r="B343" s="58"/>
      <c r="C343" s="37">
        <f>IF(A343="","",M335)</f>
        <v>20</v>
      </c>
      <c r="D343" s="9" t="str">
        <f>IF(C343="","","-")</f>
        <v>-</v>
      </c>
      <c r="E343" s="36">
        <f>IF(C343="","",K335)</f>
        <v>22</v>
      </c>
      <c r="F343" s="9">
        <f>IF(C343="","",IF(C343&gt;E343,1,0))</f>
        <v>0</v>
      </c>
      <c r="G343" s="37">
        <f>IF(A343="","",M339)</f>
        <v>21</v>
      </c>
      <c r="H343" s="9" t="str">
        <f>IF(G343="","","-")</f>
        <v>-</v>
      </c>
      <c r="I343" s="36">
        <f>IF(A343="","",K339)</f>
        <v>12</v>
      </c>
      <c r="J343" s="9">
        <f>IF(G343="","",IF(G343&gt;I343,1,0))</f>
        <v>1</v>
      </c>
      <c r="K343" s="35"/>
      <c r="L343" s="34"/>
      <c r="M343" s="34"/>
      <c r="N343" s="33"/>
      <c r="O343" s="32"/>
      <c r="P343" s="8" t="str">
        <f>IF(O343="","","-")</f>
        <v/>
      </c>
      <c r="Q343" s="31"/>
      <c r="R343" s="8" t="str">
        <f>IF(O343="","",IF(O343&gt;Q343,1,0))</f>
        <v/>
      </c>
      <c r="S343" s="30" t="s">
        <v>8</v>
      </c>
      <c r="T343" s="30">
        <f>IF(A343="","",COUNTIF(C342:R342,"○"))</f>
        <v>1</v>
      </c>
      <c r="U343" s="7" t="s">
        <v>0</v>
      </c>
      <c r="V343" s="7">
        <f>COUNTIF(C342:R342,"×")</f>
        <v>1</v>
      </c>
      <c r="W343" s="30"/>
      <c r="X343" s="57"/>
      <c r="Y343" s="28"/>
      <c r="Z343" s="56"/>
    </row>
    <row r="344" spans="1:26" s="1" customFormat="1">
      <c r="A344" s="59" t="s">
        <v>26</v>
      </c>
      <c r="B344" s="58"/>
      <c r="C344" s="37">
        <f>IF(A343="","",M336)</f>
        <v>21</v>
      </c>
      <c r="D344" s="9" t="str">
        <f>IF(C344="","","-")</f>
        <v>-</v>
      </c>
      <c r="E344" s="36">
        <f>IF(C344="","",K336)</f>
        <v>19</v>
      </c>
      <c r="F344" s="9">
        <f>IF(C344="","",IF(C344&gt;E344,1,0))</f>
        <v>1</v>
      </c>
      <c r="G344" s="37">
        <f>IF(A343="","",M340)</f>
        <v>22</v>
      </c>
      <c r="H344" s="9" t="str">
        <f>IF(G344="","","-")</f>
        <v>-</v>
      </c>
      <c r="I344" s="36">
        <f>IF(A343="","",K340)</f>
        <v>20</v>
      </c>
      <c r="J344" s="9">
        <f>IF(G344="","",IF(G344&gt;I344,1,0))</f>
        <v>1</v>
      </c>
      <c r="K344" s="35"/>
      <c r="L344" s="34"/>
      <c r="M344" s="34"/>
      <c r="N344" s="33"/>
      <c r="O344" s="32"/>
      <c r="P344" s="8" t="str">
        <f>IF(O344="","","-")</f>
        <v/>
      </c>
      <c r="Q344" s="31"/>
      <c r="R344" s="8" t="str">
        <f>IF(O344="","",IF(O344&gt;Q344,1,0))</f>
        <v/>
      </c>
      <c r="S344" s="30" t="s">
        <v>3</v>
      </c>
      <c r="T344" s="30">
        <f>COUNTIF(F343:F345,1)+COUNTIF(J343:J345,1)+COUNTIF(N343:N345,1)+COUNTIF(R343:R345,1)</f>
        <v>3</v>
      </c>
      <c r="U344" s="7" t="s">
        <v>0</v>
      </c>
      <c r="V344" s="7">
        <f>COUNTIF(F343:F345,0)+COUNTIF(J343:J345,0)+COUNTIF(N343:N345,0)+COUNTIF(R343:R345,0)</f>
        <v>2</v>
      </c>
      <c r="W344" s="30"/>
      <c r="X344" s="57"/>
      <c r="Y344" s="28"/>
      <c r="Z344" s="56"/>
    </row>
    <row r="345" spans="1:26" s="1" customFormat="1" ht="14.25" thickBot="1">
      <c r="A345" s="111"/>
      <c r="B345" s="110"/>
      <c r="C345" s="24">
        <f>IF(M337="","",M337)</f>
        <v>18</v>
      </c>
      <c r="D345" s="22" t="str">
        <f>IF(C345="","","-")</f>
        <v>-</v>
      </c>
      <c r="E345" s="23">
        <f>IF(K337="","",K337)</f>
        <v>21</v>
      </c>
      <c r="F345" s="22">
        <f>IF(C345="","",IF(C345&gt;E345,1,0))</f>
        <v>0</v>
      </c>
      <c r="G345" s="24" t="str">
        <f>IF(M341="","",M341)</f>
        <v/>
      </c>
      <c r="H345" s="22" t="str">
        <f>IF(G345="","","-")</f>
        <v/>
      </c>
      <c r="I345" s="23" t="str">
        <f>IF(K341="","",K341)</f>
        <v/>
      </c>
      <c r="J345" s="22" t="str">
        <f>IF(G345="","",IF(G345&gt;I345,1,0))</f>
        <v/>
      </c>
      <c r="K345" s="21"/>
      <c r="L345" s="20"/>
      <c r="M345" s="20"/>
      <c r="N345" s="19"/>
      <c r="O345" s="18"/>
      <c r="P345" s="16" t="str">
        <f>IF(O345="","","-")</f>
        <v/>
      </c>
      <c r="Q345" s="17"/>
      <c r="R345" s="16" t="str">
        <f>IF(O345="","",IF(O345&gt;Q345,1,0))</f>
        <v/>
      </c>
      <c r="S345" s="14" t="s">
        <v>1</v>
      </c>
      <c r="T345" s="14">
        <f>SUM(C343:C345)+SUM(G343:G345)+SUM(K343:K345)+SUM(O343:O345)</f>
        <v>102</v>
      </c>
      <c r="U345" s="15" t="s">
        <v>0</v>
      </c>
      <c r="V345" s="15">
        <f>SUM(E343:E345)+SUM(I343:I345)+SUM(M343:M345)+SUM(Q343:Q345)</f>
        <v>94</v>
      </c>
      <c r="W345" s="14">
        <f>IF(T343="","",T345-V345)</f>
        <v>8</v>
      </c>
      <c r="X345" s="114"/>
      <c r="Y345" s="12"/>
      <c r="Z345" s="65"/>
    </row>
    <row r="346" spans="1:26" s="1" customFormat="1">
      <c r="A346" s="39"/>
      <c r="B346" s="112"/>
      <c r="C346" s="63" t="str">
        <f>IF(R335="","",IF(O334="○","×","○"))</f>
        <v/>
      </c>
      <c r="D346" s="62"/>
      <c r="E346" s="61"/>
      <c r="F346" s="9"/>
      <c r="G346" s="63" t="str">
        <f>IF(R339="","",IF(O338="○","×","○"))</f>
        <v/>
      </c>
      <c r="H346" s="62"/>
      <c r="I346" s="61"/>
      <c r="J346" s="9"/>
      <c r="K346" s="63" t="str">
        <f>IF(R343="","",IF(O342="○","×","○"))</f>
        <v/>
      </c>
      <c r="L346" s="62"/>
      <c r="M346" s="61"/>
      <c r="N346" s="9"/>
      <c r="O346" s="35"/>
      <c r="P346" s="34"/>
      <c r="Q346" s="34"/>
      <c r="R346" s="33"/>
      <c r="S346" s="30"/>
      <c r="T346" s="30"/>
      <c r="U346" s="7"/>
      <c r="V346" s="7"/>
      <c r="W346" s="30"/>
      <c r="X346" s="30"/>
      <c r="Y346" s="28"/>
      <c r="Z346" s="60" t="str">
        <f>IF(C346="","",RANK(W349,W337:W349,0))</f>
        <v/>
      </c>
    </row>
    <row r="347" spans="1:26" s="1" customFormat="1">
      <c r="A347" s="59"/>
      <c r="B347" s="58"/>
      <c r="C347" s="32" t="str">
        <f>IF(Q335="","",Q335)</f>
        <v/>
      </c>
      <c r="D347" s="8" t="str">
        <f>IF(C347="","","-")</f>
        <v/>
      </c>
      <c r="E347" s="31" t="str">
        <f>IF(C347="","",O335)</f>
        <v/>
      </c>
      <c r="F347" s="8" t="str">
        <f>IF(C347="","",IF(C347&gt;E347,1,0))</f>
        <v/>
      </c>
      <c r="G347" s="32" t="str">
        <f>IF(Q339="","",Q339)</f>
        <v/>
      </c>
      <c r="H347" s="8" t="str">
        <f>IF(G347="","","-")</f>
        <v/>
      </c>
      <c r="I347" s="31" t="str">
        <f>IF(G347="","",O339)</f>
        <v/>
      </c>
      <c r="J347" s="8" t="str">
        <f>IF(G347="","",IF(G347&gt;I347,1,0))</f>
        <v/>
      </c>
      <c r="K347" s="32" t="str">
        <f>IF(Q343="","",Q343)</f>
        <v/>
      </c>
      <c r="L347" s="8" t="str">
        <f>IF(K347="","","-")</f>
        <v/>
      </c>
      <c r="M347" s="31" t="str">
        <f>IF(K347="","",O343)</f>
        <v/>
      </c>
      <c r="N347" s="8" t="str">
        <f>IF(K347="","",IF(K347&gt;M347,1,0))</f>
        <v/>
      </c>
      <c r="O347" s="35"/>
      <c r="P347" s="34"/>
      <c r="Q347" s="34"/>
      <c r="R347" s="33"/>
      <c r="S347" s="30" t="s">
        <v>8</v>
      </c>
      <c r="T347" s="30" t="str">
        <f>IF(C346="","",COUNTIF(C346:R346,"○"))</f>
        <v/>
      </c>
      <c r="U347" s="7" t="s">
        <v>0</v>
      </c>
      <c r="V347" s="7" t="str">
        <f>IF(T347="","",COUNTIF(C346:R346,"×"))</f>
        <v/>
      </c>
      <c r="W347" s="30"/>
      <c r="X347" s="30"/>
      <c r="Y347" s="28"/>
      <c r="Z347" s="56"/>
    </row>
    <row r="348" spans="1:26" s="1" customFormat="1">
      <c r="A348" s="59"/>
      <c r="B348" s="58"/>
      <c r="C348" s="32" t="str">
        <f>IF(Q336="","",Q336)</f>
        <v/>
      </c>
      <c r="D348" s="8" t="str">
        <f>IF(C348="","","-")</f>
        <v/>
      </c>
      <c r="E348" s="31" t="str">
        <f>IF(C348="","",O336)</f>
        <v/>
      </c>
      <c r="F348" s="8" t="str">
        <f>IF(C348="","",IF(C348&gt;E348,1,0))</f>
        <v/>
      </c>
      <c r="G348" s="32" t="str">
        <f>IF(Q340="","",Q340)</f>
        <v/>
      </c>
      <c r="H348" s="8" t="str">
        <f>IF(G348="","","-")</f>
        <v/>
      </c>
      <c r="I348" s="31" t="str">
        <f>IF(G348="","",O340)</f>
        <v/>
      </c>
      <c r="J348" s="8" t="str">
        <f>IF(G348="","",IF(G348&gt;I348,1,0))</f>
        <v/>
      </c>
      <c r="K348" s="32" t="str">
        <f>IF(Q344="","",Q344)</f>
        <v/>
      </c>
      <c r="L348" s="8" t="str">
        <f>IF(K348="","","-")</f>
        <v/>
      </c>
      <c r="M348" s="31" t="str">
        <f>IF(K348="","",O344)</f>
        <v/>
      </c>
      <c r="N348" s="8" t="str">
        <f>IF(K348="","",IF(K348&gt;M348,1,0))</f>
        <v/>
      </c>
      <c r="O348" s="35"/>
      <c r="P348" s="34"/>
      <c r="Q348" s="34"/>
      <c r="R348" s="33"/>
      <c r="S348" s="30" t="s">
        <v>3</v>
      </c>
      <c r="T348" s="30">
        <f>COUNTIF(F347:F349,1)+COUNTIF(J347:J349,1)+COUNTIF(N347:N349,1)+COUNTIF(R347:R349,1)</f>
        <v>0</v>
      </c>
      <c r="U348" s="7" t="s">
        <v>0</v>
      </c>
      <c r="V348" s="7">
        <f>COUNTIF(F347:F349,0)+COUNTIF(J347:J349,0)+COUNTIF(N347:N349,0)+COUNTIF(R347:R349,0)</f>
        <v>0</v>
      </c>
      <c r="W348" s="30"/>
      <c r="X348" s="30"/>
      <c r="Y348" s="28"/>
      <c r="Z348" s="56"/>
    </row>
    <row r="349" spans="1:26" s="1" customFormat="1" ht="14.25" thickBot="1">
      <c r="A349" s="111"/>
      <c r="B349" s="110"/>
      <c r="C349" s="18" t="str">
        <f>IF(Q337="","",Q337)</f>
        <v/>
      </c>
      <c r="D349" s="16" t="str">
        <f>IF(C349="","","-")</f>
        <v/>
      </c>
      <c r="E349" s="17" t="str">
        <f>IF(C349="","",O337)</f>
        <v/>
      </c>
      <c r="F349" s="16" t="str">
        <f>IF(C349="","",IF(C349&gt;E349,1,0))</f>
        <v/>
      </c>
      <c r="G349" s="18" t="str">
        <f>IF(Q341="","",Q341)</f>
        <v/>
      </c>
      <c r="H349" s="16" t="str">
        <f>IF(G349="","","-")</f>
        <v/>
      </c>
      <c r="I349" s="17" t="str">
        <f>IF(G349="","",O341)</f>
        <v/>
      </c>
      <c r="J349" s="16" t="str">
        <f>IF(G349="","",IF(G349&gt;I349,1,0))</f>
        <v/>
      </c>
      <c r="K349" s="18" t="str">
        <f>IF(Q345="","",Q345)</f>
        <v/>
      </c>
      <c r="L349" s="16" t="str">
        <f>IF(K349="","","-")</f>
        <v/>
      </c>
      <c r="M349" s="17" t="str">
        <f>IF(K349="","",O345)</f>
        <v/>
      </c>
      <c r="N349" s="16" t="str">
        <f>IF(K349="","",IF(K349&gt;M349,1,0))</f>
        <v/>
      </c>
      <c r="O349" s="21"/>
      <c r="P349" s="20"/>
      <c r="Q349" s="20"/>
      <c r="R349" s="19"/>
      <c r="S349" s="14" t="s">
        <v>1</v>
      </c>
      <c r="T349" s="14">
        <f>SUM(C347:C349)+SUM(G347:G349)+SUM(K347:K349)+SUM(O347:O349)</f>
        <v>0</v>
      </c>
      <c r="U349" s="15" t="s">
        <v>0</v>
      </c>
      <c r="V349" s="15">
        <f>SUM(E347:E349)+SUM(I347:I349)+SUM(M347:M349)+SUM(Q347:Q349)</f>
        <v>0</v>
      </c>
      <c r="W349" s="14" t="str">
        <f>IF(T347="","",T349-V349)</f>
        <v/>
      </c>
      <c r="X349" s="14"/>
      <c r="Y349" s="12"/>
      <c r="Z349" s="65"/>
    </row>
    <row r="350" spans="1:26" s="1" customFormat="1" ht="14.25" thickBot="1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26" s="1" customFormat="1">
      <c r="A351" s="104" t="s">
        <v>48</v>
      </c>
      <c r="B351" s="97"/>
      <c r="C351" s="102" t="str">
        <f>A354</f>
        <v>丸中　璃咲</v>
      </c>
      <c r="D351" s="101"/>
      <c r="E351" s="101"/>
      <c r="F351" s="103"/>
      <c r="G351" s="102" t="str">
        <f>A358</f>
        <v>戸田　ゆきの</v>
      </c>
      <c r="H351" s="101"/>
      <c r="I351" s="101"/>
      <c r="J351" s="100"/>
      <c r="K351" s="102" t="str">
        <f>A362</f>
        <v>黒川　まこ</v>
      </c>
      <c r="L351" s="101"/>
      <c r="M351" s="101"/>
      <c r="N351" s="100"/>
      <c r="O351" s="102" t="str">
        <f>IF(A366="","",A366)</f>
        <v/>
      </c>
      <c r="P351" s="101"/>
      <c r="Q351" s="101"/>
      <c r="R351" s="100"/>
      <c r="S351" s="99" t="s">
        <v>16</v>
      </c>
      <c r="T351" s="98"/>
      <c r="U351" s="98"/>
      <c r="V351" s="98"/>
      <c r="W351" s="97"/>
      <c r="X351" s="96" t="s">
        <v>15</v>
      </c>
      <c r="Y351" s="95" t="s">
        <v>14</v>
      </c>
      <c r="Z351" s="64" t="s">
        <v>14</v>
      </c>
    </row>
    <row r="352" spans="1:26" s="1" customFormat="1">
      <c r="A352" s="83"/>
      <c r="B352" s="90"/>
      <c r="C352" s="93" t="str">
        <f>A355</f>
        <v>(キティタイガー）</v>
      </c>
      <c r="D352" s="92"/>
      <c r="E352" s="92"/>
      <c r="F352" s="94"/>
      <c r="G352" s="93" t="str">
        <f>A359</f>
        <v>（Ｊｒスクール）</v>
      </c>
      <c r="H352" s="92"/>
      <c r="I352" s="92"/>
      <c r="J352" s="76"/>
      <c r="K352" s="93" t="str">
        <f>A363</f>
        <v>（東雲ＢＳＳ）</v>
      </c>
      <c r="L352" s="92"/>
      <c r="M352" s="92"/>
      <c r="N352" s="76"/>
      <c r="O352" s="63" t="str">
        <f>IF(A367="","",A367)</f>
        <v/>
      </c>
      <c r="P352" s="62"/>
      <c r="Q352" s="62"/>
      <c r="R352" s="76"/>
      <c r="S352" s="91"/>
      <c r="T352" s="82"/>
      <c r="U352" s="82"/>
      <c r="V352" s="82"/>
      <c r="W352" s="90"/>
      <c r="X352" s="89"/>
      <c r="Y352" s="66"/>
      <c r="Z352" s="82"/>
    </row>
    <row r="353" spans="1:26" s="1" customFormat="1">
      <c r="A353" s="51"/>
      <c r="B353" s="64"/>
      <c r="C353" s="49"/>
      <c r="D353" s="48"/>
      <c r="E353" s="48"/>
      <c r="F353" s="47"/>
      <c r="G353" s="46" t="str">
        <f>IF(SUM(J354:J356)&gt;=2,"○","×")</f>
        <v>○</v>
      </c>
      <c r="H353" s="45"/>
      <c r="I353" s="44"/>
      <c r="J353" s="43"/>
      <c r="K353" s="46" t="str">
        <f>IF(SUM(N354:N356)&gt;=2,"○","×")</f>
        <v>×</v>
      </c>
      <c r="L353" s="45"/>
      <c r="M353" s="44"/>
      <c r="N353" s="43"/>
      <c r="O353" s="46" t="str">
        <f>IF(R354="","",IF(SUM(R354:R356)&gt;=2,"○","×"))</f>
        <v/>
      </c>
      <c r="P353" s="45"/>
      <c r="Q353" s="44"/>
      <c r="R353" s="43"/>
      <c r="S353" s="87"/>
      <c r="T353" s="87"/>
      <c r="U353" s="88"/>
      <c r="V353" s="88"/>
      <c r="W353" s="87"/>
      <c r="X353" s="42" t="s">
        <v>13</v>
      </c>
      <c r="Y353" s="41">
        <v>2</v>
      </c>
      <c r="Z353" s="60">
        <f>RANK(W356,W353:W368,0)</f>
        <v>2</v>
      </c>
    </row>
    <row r="354" spans="1:26" s="1" customFormat="1">
      <c r="A354" s="59" t="s">
        <v>102</v>
      </c>
      <c r="B354" s="58"/>
      <c r="C354" s="35"/>
      <c r="D354" s="34"/>
      <c r="E354" s="34"/>
      <c r="F354" s="33"/>
      <c r="G354" s="37">
        <v>21</v>
      </c>
      <c r="H354" s="9" t="str">
        <f>IF(G354="","","-")</f>
        <v>-</v>
      </c>
      <c r="I354" s="36">
        <v>8</v>
      </c>
      <c r="J354" s="9">
        <f>IF(G354="","",IF(G354&gt;I354,1,0))</f>
        <v>1</v>
      </c>
      <c r="K354" s="37">
        <v>15</v>
      </c>
      <c r="L354" s="9" t="str">
        <f>IF(K354="","","-")</f>
        <v>-</v>
      </c>
      <c r="M354" s="36">
        <v>21</v>
      </c>
      <c r="N354" s="9">
        <f>IF(K354="","",IF(K354&gt;M354,1,0))</f>
        <v>0</v>
      </c>
      <c r="O354" s="32"/>
      <c r="P354" s="86" t="str">
        <f>IF(O354="","","-")</f>
        <v/>
      </c>
      <c r="Q354" s="31"/>
      <c r="R354" s="8" t="str">
        <f>IF(O354="","",IF(O354&gt;Q354,1,0))</f>
        <v/>
      </c>
      <c r="S354" s="85" t="s">
        <v>8</v>
      </c>
      <c r="T354" s="85">
        <f>COUNTIF(C353:R353,"○")</f>
        <v>1</v>
      </c>
      <c r="U354" s="84" t="s">
        <v>0</v>
      </c>
      <c r="V354" s="7">
        <f>COUNTIF(C353:R353,"×")</f>
        <v>1</v>
      </c>
      <c r="W354" s="30"/>
      <c r="X354" s="57"/>
      <c r="Y354" s="28"/>
      <c r="Z354" s="56"/>
    </row>
    <row r="355" spans="1:26" s="1" customFormat="1">
      <c r="A355" s="59" t="s">
        <v>66</v>
      </c>
      <c r="B355" s="58"/>
      <c r="C355" s="35"/>
      <c r="D355" s="34"/>
      <c r="E355" s="34"/>
      <c r="F355" s="33"/>
      <c r="G355" s="37">
        <v>21</v>
      </c>
      <c r="H355" s="9" t="str">
        <f>IF(G355="","","-")</f>
        <v>-</v>
      </c>
      <c r="I355" s="36">
        <v>16</v>
      </c>
      <c r="J355" s="9">
        <f>IF(G355="","",IF(G355&gt;I355,1,0))</f>
        <v>1</v>
      </c>
      <c r="K355" s="37">
        <v>6</v>
      </c>
      <c r="L355" s="9" t="str">
        <f>IF(K355="","","-")</f>
        <v>-</v>
      </c>
      <c r="M355" s="36">
        <v>21</v>
      </c>
      <c r="N355" s="9">
        <f>IF(K355="","",IF(K355&gt;M355,1,0))</f>
        <v>0</v>
      </c>
      <c r="O355" s="32"/>
      <c r="P355" s="86" t="str">
        <f>IF(O355="","","-")</f>
        <v/>
      </c>
      <c r="Q355" s="31"/>
      <c r="R355" s="8" t="str">
        <f>IF(O355="","",IF(O355&gt;Q355,1,0))</f>
        <v/>
      </c>
      <c r="S355" s="85" t="s">
        <v>3</v>
      </c>
      <c r="T355" s="85">
        <f>COUNTIF(F354:F356,1)+COUNTIF(J354:J356,1)+COUNTIF(N354:N356,1)+COUNTIF(R354:R356,1)</f>
        <v>2</v>
      </c>
      <c r="U355" s="84" t="s">
        <v>0</v>
      </c>
      <c r="V355" s="7">
        <f>COUNTIF(F354:F356,0)+COUNTIF(J354:J356,0)+COUNTIF(N354:N356,0)+COUNTIF(R354:R356,0)</f>
        <v>2</v>
      </c>
      <c r="W355" s="30"/>
      <c r="X355" s="57"/>
      <c r="Y355" s="28"/>
      <c r="Z355" s="56"/>
    </row>
    <row r="356" spans="1:26" s="1" customFormat="1">
      <c r="A356" s="83"/>
      <c r="B356" s="82"/>
      <c r="C356" s="81"/>
      <c r="D356" s="80"/>
      <c r="E356" s="80"/>
      <c r="F356" s="79"/>
      <c r="G356" s="78"/>
      <c r="H356" s="76" t="str">
        <f>IF(G356="","","-")</f>
        <v/>
      </c>
      <c r="I356" s="77"/>
      <c r="J356" s="76" t="str">
        <f>IF(G356="","",IF(G356&gt;I356,1,0))</f>
        <v/>
      </c>
      <c r="K356" s="78"/>
      <c r="L356" s="76" t="str">
        <f>IF(K356="","","-")</f>
        <v/>
      </c>
      <c r="M356" s="77"/>
      <c r="N356" s="76" t="str">
        <f>IF(K356="","",IF(K356&gt;M356,1,0))</f>
        <v/>
      </c>
      <c r="O356" s="75"/>
      <c r="P356" s="74" t="str">
        <f>IF(O356="","","-")</f>
        <v/>
      </c>
      <c r="Q356" s="73"/>
      <c r="R356" s="72" t="str">
        <f>IF(O356="","",IF(O356&gt;Q356,1,0))</f>
        <v/>
      </c>
      <c r="S356" s="71" t="s">
        <v>1</v>
      </c>
      <c r="T356" s="71">
        <f>SUM(C354:C356)+SUM(G354:G356)+SUM(K354:K356)+SUM(O354:O356)</f>
        <v>63</v>
      </c>
      <c r="U356" s="70" t="s">
        <v>0</v>
      </c>
      <c r="V356" s="69">
        <f>SUM(E354:E356)+SUM(I354:I356)+SUM(M354:M356)+SUM(Q354:Q356)</f>
        <v>66</v>
      </c>
      <c r="W356" s="68">
        <f>T356-V356</f>
        <v>-3</v>
      </c>
      <c r="X356" s="67"/>
      <c r="Y356" s="66"/>
      <c r="Z356" s="65"/>
    </row>
    <row r="357" spans="1:26" s="1" customFormat="1">
      <c r="A357" s="51"/>
      <c r="B357" s="64"/>
      <c r="C357" s="63" t="str">
        <f>IF(G353="○","×","○")</f>
        <v>×</v>
      </c>
      <c r="D357" s="62"/>
      <c r="E357" s="61"/>
      <c r="F357" s="9"/>
      <c r="G357" s="35"/>
      <c r="H357" s="34"/>
      <c r="I357" s="34"/>
      <c r="J357" s="33"/>
      <c r="K357" s="63" t="str">
        <f>IF(SUM(N358:N360)&gt;=2,"○","×")</f>
        <v>×</v>
      </c>
      <c r="L357" s="62"/>
      <c r="M357" s="61"/>
      <c r="N357" s="9"/>
      <c r="O357" s="63" t="str">
        <f>IF(R358="","",IF(SUM(R358:R360)&gt;=2,"○","×"))</f>
        <v/>
      </c>
      <c r="P357" s="62"/>
      <c r="Q357" s="61"/>
      <c r="R357" s="9"/>
      <c r="S357" s="30"/>
      <c r="T357" s="30"/>
      <c r="U357" s="7"/>
      <c r="V357" s="7"/>
      <c r="W357" s="30"/>
      <c r="X357" s="42" t="s">
        <v>10</v>
      </c>
      <c r="Y357" s="41">
        <v>3</v>
      </c>
      <c r="Z357" s="60">
        <f>RANK(W360,W356:W368,0)</f>
        <v>3</v>
      </c>
    </row>
    <row r="358" spans="1:26" s="1" customFormat="1">
      <c r="A358" s="59" t="s">
        <v>101</v>
      </c>
      <c r="B358" s="58"/>
      <c r="C358" s="37">
        <f>I354</f>
        <v>8</v>
      </c>
      <c r="D358" s="9" t="str">
        <f>IF(C358="","","-")</f>
        <v>-</v>
      </c>
      <c r="E358" s="36">
        <f>G354</f>
        <v>21</v>
      </c>
      <c r="F358" s="9">
        <f>IF(C358="","",IF(C358&gt;E358,1,0))</f>
        <v>0</v>
      </c>
      <c r="G358" s="35"/>
      <c r="H358" s="34"/>
      <c r="I358" s="34"/>
      <c r="J358" s="33"/>
      <c r="K358" s="37">
        <v>2</v>
      </c>
      <c r="L358" s="9" t="str">
        <f>IF(K358="","","-")</f>
        <v>-</v>
      </c>
      <c r="M358" s="36">
        <v>21</v>
      </c>
      <c r="N358" s="9">
        <f>IF(K358="","",IF(K358&gt;M358,1,0))</f>
        <v>0</v>
      </c>
      <c r="O358" s="32"/>
      <c r="P358" s="8" t="str">
        <f>IF(O358="","","-")</f>
        <v/>
      </c>
      <c r="Q358" s="31"/>
      <c r="R358" s="8" t="str">
        <f>IF(O358="","",IF(O358&gt;Q358,1,0))</f>
        <v/>
      </c>
      <c r="S358" s="30" t="s">
        <v>8</v>
      </c>
      <c r="T358" s="30">
        <f>COUNTIF(C357:R357,"○")</f>
        <v>0</v>
      </c>
      <c r="U358" s="7" t="s">
        <v>0</v>
      </c>
      <c r="V358" s="7">
        <f>COUNTIF(C357:R357,"×")</f>
        <v>2</v>
      </c>
      <c r="W358" s="30"/>
      <c r="X358" s="57"/>
      <c r="Y358" s="28"/>
      <c r="Z358" s="56"/>
    </row>
    <row r="359" spans="1:26" s="1" customFormat="1">
      <c r="A359" s="59" t="s">
        <v>18</v>
      </c>
      <c r="B359" s="58"/>
      <c r="C359" s="37">
        <f>I355</f>
        <v>16</v>
      </c>
      <c r="D359" s="9" t="str">
        <f>IF(C359="","","-")</f>
        <v>-</v>
      </c>
      <c r="E359" s="36">
        <f>G355</f>
        <v>21</v>
      </c>
      <c r="F359" s="9">
        <f>IF(C359="","",IF(C359&gt;E359,1,0))</f>
        <v>0</v>
      </c>
      <c r="G359" s="35"/>
      <c r="H359" s="34"/>
      <c r="I359" s="34"/>
      <c r="J359" s="33"/>
      <c r="K359" s="37">
        <v>8</v>
      </c>
      <c r="L359" s="9" t="str">
        <f>IF(K359="","","-")</f>
        <v>-</v>
      </c>
      <c r="M359" s="36">
        <v>21</v>
      </c>
      <c r="N359" s="9">
        <f>IF(K359="","",IF(K359&gt;M359,1,0))</f>
        <v>0</v>
      </c>
      <c r="O359" s="32"/>
      <c r="P359" s="8" t="str">
        <f>IF(O359="","","-")</f>
        <v/>
      </c>
      <c r="Q359" s="31"/>
      <c r="R359" s="8" t="str">
        <f>IF(O359="","",IF(O359&gt;Q359,1,0))</f>
        <v/>
      </c>
      <c r="S359" s="30" t="s">
        <v>3</v>
      </c>
      <c r="T359" s="30">
        <f>COUNTIF(F358:F360,1)+COUNTIF(J358:J360,1)+COUNTIF(N358:N360,1)+COUNTIF(R358:R360,1)</f>
        <v>0</v>
      </c>
      <c r="U359" s="7" t="s">
        <v>0</v>
      </c>
      <c r="V359" s="7">
        <f>COUNTIF(F358:F360,0)+COUNTIF(J358:J360,0)+COUNTIF(N358:N360,0)+COUNTIF(R358:R360,0)</f>
        <v>4</v>
      </c>
      <c r="W359" s="30"/>
      <c r="X359" s="57"/>
      <c r="Y359" s="28"/>
      <c r="Z359" s="56"/>
    </row>
    <row r="360" spans="1:26" s="1" customFormat="1">
      <c r="A360" s="83"/>
      <c r="B360" s="82"/>
      <c r="C360" s="78" t="str">
        <f>IF(I356="","",I356)</f>
        <v/>
      </c>
      <c r="D360" s="76" t="str">
        <f>IF(C360="","","-")</f>
        <v/>
      </c>
      <c r="E360" s="77" t="str">
        <f>IF(G356="","",G356)</f>
        <v/>
      </c>
      <c r="F360" s="9" t="str">
        <f>IF(C360="","",IF(C360&gt;E360,1,0))</f>
        <v/>
      </c>
      <c r="G360" s="81"/>
      <c r="H360" s="80"/>
      <c r="I360" s="80"/>
      <c r="J360" s="79"/>
      <c r="K360" s="78"/>
      <c r="L360" s="9" t="str">
        <f>IF(K360="","","-")</f>
        <v/>
      </c>
      <c r="M360" s="77"/>
      <c r="N360" s="9" t="str">
        <f>IF(K360="","",IF(K360&gt;M360,1,0))</f>
        <v/>
      </c>
      <c r="O360" s="75"/>
      <c r="P360" s="72" t="str">
        <f>IF(O360="","","-")</f>
        <v/>
      </c>
      <c r="Q360" s="73"/>
      <c r="R360" s="8" t="str">
        <f>IF(O360="","",IF(O360&gt;Q360,1,0))</f>
        <v/>
      </c>
      <c r="S360" s="68" t="s">
        <v>1</v>
      </c>
      <c r="T360" s="68">
        <f>SUM(C358:C360)+SUM(G358:G360)+SUM(K358:K360)+SUM(O358:O360)</f>
        <v>34</v>
      </c>
      <c r="U360" s="69" t="s">
        <v>0</v>
      </c>
      <c r="V360" s="69">
        <f>SUM(E358:E360)+SUM(I358:I360)+SUM(M358:M360)+SUM(Q358:Q360)</f>
        <v>84</v>
      </c>
      <c r="W360" s="68">
        <f>T360-V360</f>
        <v>-50</v>
      </c>
      <c r="X360" s="67"/>
      <c r="Y360" s="66"/>
      <c r="Z360" s="65"/>
    </row>
    <row r="361" spans="1:26" s="1" customFormat="1">
      <c r="A361" s="51"/>
      <c r="B361" s="64"/>
      <c r="C361" s="46" t="str">
        <f>IF(A362="","",IF(K353="○","×","○"))</f>
        <v>○</v>
      </c>
      <c r="D361" s="45"/>
      <c r="E361" s="44"/>
      <c r="F361" s="43"/>
      <c r="G361" s="46" t="str">
        <f>IF(A362="","",IF(K357="○","×","○"))</f>
        <v>○</v>
      </c>
      <c r="H361" s="45"/>
      <c r="I361" s="44"/>
      <c r="J361" s="43"/>
      <c r="K361" s="49"/>
      <c r="L361" s="48"/>
      <c r="M361" s="48"/>
      <c r="N361" s="47"/>
      <c r="O361" s="46" t="str">
        <f>IF(R362="","",IF(SUM(R362:R364)&gt;=2,"○","×"))</f>
        <v/>
      </c>
      <c r="P361" s="45"/>
      <c r="Q361" s="44"/>
      <c r="R361" s="43"/>
      <c r="S361" s="30"/>
      <c r="T361" s="30"/>
      <c r="U361" s="7"/>
      <c r="V361" s="7"/>
      <c r="W361" s="30"/>
      <c r="X361" s="42" t="s">
        <v>5</v>
      </c>
      <c r="Y361" s="41">
        <v>1</v>
      </c>
      <c r="Z361" s="60">
        <f>IF(C361="","",RANK(W364,W356:W368,0))</f>
        <v>1</v>
      </c>
    </row>
    <row r="362" spans="1:26" s="1" customFormat="1">
      <c r="A362" s="59" t="s">
        <v>100</v>
      </c>
      <c r="B362" s="58"/>
      <c r="C362" s="37">
        <f>IF(A362="","",M354)</f>
        <v>21</v>
      </c>
      <c r="D362" s="9" t="str">
        <f>IF(C362="","","-")</f>
        <v>-</v>
      </c>
      <c r="E362" s="36">
        <f>IF(C362="","",K354)</f>
        <v>15</v>
      </c>
      <c r="F362" s="9">
        <f>IF(C362="","",IF(C362&gt;E362,1,0))</f>
        <v>1</v>
      </c>
      <c r="G362" s="37">
        <f>IF(A362="","",M358)</f>
        <v>21</v>
      </c>
      <c r="H362" s="9" t="str">
        <f>IF(G362="","","-")</f>
        <v>-</v>
      </c>
      <c r="I362" s="36">
        <f>IF(A362="","",K358)</f>
        <v>2</v>
      </c>
      <c r="J362" s="9">
        <f>IF(G362="","",IF(G362&gt;I362,1,0))</f>
        <v>1</v>
      </c>
      <c r="K362" s="35"/>
      <c r="L362" s="34"/>
      <c r="M362" s="34"/>
      <c r="N362" s="33"/>
      <c r="O362" s="32"/>
      <c r="P362" s="8" t="str">
        <f>IF(O362="","","-")</f>
        <v/>
      </c>
      <c r="Q362" s="31"/>
      <c r="R362" s="8" t="str">
        <f>IF(O362="","",IF(O362&gt;Q362,1,0))</f>
        <v/>
      </c>
      <c r="S362" s="30" t="s">
        <v>8</v>
      </c>
      <c r="T362" s="30">
        <f>IF(A362="","",COUNTIF(C361:R361,"○"))</f>
        <v>2</v>
      </c>
      <c r="U362" s="7" t="s">
        <v>0</v>
      </c>
      <c r="V362" s="7">
        <f>COUNTIF(C361:R361,"×")</f>
        <v>0</v>
      </c>
      <c r="W362" s="30"/>
      <c r="X362" s="57"/>
      <c r="Y362" s="28"/>
      <c r="Z362" s="56"/>
    </row>
    <row r="363" spans="1:26" s="1" customFormat="1">
      <c r="A363" s="59" t="s">
        <v>11</v>
      </c>
      <c r="B363" s="58"/>
      <c r="C363" s="37">
        <f>IF(A362="","",M355)</f>
        <v>21</v>
      </c>
      <c r="D363" s="9" t="str">
        <f>IF(C363="","","-")</f>
        <v>-</v>
      </c>
      <c r="E363" s="36">
        <f>IF(C363="","",K355)</f>
        <v>6</v>
      </c>
      <c r="F363" s="9">
        <f>IF(C363="","",IF(C363&gt;E363,1,0))</f>
        <v>1</v>
      </c>
      <c r="G363" s="37">
        <f>IF(A362="","",M359)</f>
        <v>21</v>
      </c>
      <c r="H363" s="9" t="str">
        <f>IF(G363="","","-")</f>
        <v>-</v>
      </c>
      <c r="I363" s="36">
        <f>IF(A362="","",K359)</f>
        <v>8</v>
      </c>
      <c r="J363" s="9">
        <f>IF(G363="","",IF(G363&gt;I363,1,0))</f>
        <v>1</v>
      </c>
      <c r="K363" s="35"/>
      <c r="L363" s="34"/>
      <c r="M363" s="34"/>
      <c r="N363" s="33"/>
      <c r="O363" s="32"/>
      <c r="P363" s="8" t="str">
        <f>IF(O363="","","-")</f>
        <v/>
      </c>
      <c r="Q363" s="31"/>
      <c r="R363" s="8" t="str">
        <f>IF(O363="","",IF(O363&gt;Q363,1,0))</f>
        <v/>
      </c>
      <c r="S363" s="30" t="s">
        <v>3</v>
      </c>
      <c r="T363" s="30">
        <f>COUNTIF(F362:F364,1)+COUNTIF(J362:J364,1)+COUNTIF(N362:N364,1)+COUNTIF(R362:R364,1)</f>
        <v>4</v>
      </c>
      <c r="U363" s="7" t="s">
        <v>0</v>
      </c>
      <c r="V363" s="7">
        <f>COUNTIF(F362:F364,0)+COUNTIF(J362:J364,0)+COUNTIF(N362:N364,0)+COUNTIF(R362:R364,0)</f>
        <v>0</v>
      </c>
      <c r="W363" s="30"/>
      <c r="X363" s="57"/>
      <c r="Y363" s="28"/>
      <c r="Z363" s="56"/>
    </row>
    <row r="364" spans="1:26" s="1" customFormat="1" ht="14.25" thickBot="1">
      <c r="A364" s="111"/>
      <c r="B364" s="110"/>
      <c r="C364" s="24" t="str">
        <f>IF(M356="","",M356)</f>
        <v/>
      </c>
      <c r="D364" s="22" t="str">
        <f>IF(C364="","","-")</f>
        <v/>
      </c>
      <c r="E364" s="23" t="str">
        <f>IF(K356="","",K356)</f>
        <v/>
      </c>
      <c r="F364" s="22" t="str">
        <f>IF(C364="","",IF(C364&gt;E364,1,0))</f>
        <v/>
      </c>
      <c r="G364" s="24" t="str">
        <f>IF(M360="","",M360)</f>
        <v/>
      </c>
      <c r="H364" s="22" t="str">
        <f>IF(G364="","","-")</f>
        <v/>
      </c>
      <c r="I364" s="23" t="str">
        <f>IF(K360="","",K360)</f>
        <v/>
      </c>
      <c r="J364" s="22" t="str">
        <f>IF(G364="","",IF(G364&gt;I364,1,0))</f>
        <v/>
      </c>
      <c r="K364" s="21"/>
      <c r="L364" s="20"/>
      <c r="M364" s="20"/>
      <c r="N364" s="19"/>
      <c r="O364" s="18"/>
      <c r="P364" s="16" t="str">
        <f>IF(O364="","","-")</f>
        <v/>
      </c>
      <c r="Q364" s="17"/>
      <c r="R364" s="16" t="str">
        <f>IF(O364="","",IF(O364&gt;Q364,1,0))</f>
        <v/>
      </c>
      <c r="S364" s="14" t="s">
        <v>1</v>
      </c>
      <c r="T364" s="14">
        <f>SUM(C362:C364)+SUM(G362:G364)+SUM(K362:K364)+SUM(O362:O364)</f>
        <v>84</v>
      </c>
      <c r="U364" s="15" t="s">
        <v>0</v>
      </c>
      <c r="V364" s="15">
        <f>SUM(E362:E364)+SUM(I362:I364)+SUM(M362:M364)+SUM(Q362:Q364)</f>
        <v>31</v>
      </c>
      <c r="W364" s="14">
        <f>IF(T362="","",T364-V364)</f>
        <v>53</v>
      </c>
      <c r="X364" s="114"/>
      <c r="Y364" s="12"/>
      <c r="Z364" s="65"/>
    </row>
  </sheetData>
  <mergeCells count="1175">
    <mergeCell ref="AB151:AB154"/>
    <mergeCell ref="AC151:AC154"/>
    <mergeCell ref="A152:B152"/>
    <mergeCell ref="A153:B153"/>
    <mergeCell ref="A154:B154"/>
    <mergeCell ref="A151:B151"/>
    <mergeCell ref="C151:E151"/>
    <mergeCell ref="G151:I151"/>
    <mergeCell ref="K151:M151"/>
    <mergeCell ref="O151:R154"/>
    <mergeCell ref="Y151:Y154"/>
    <mergeCell ref="X151:X154"/>
    <mergeCell ref="Z147:Z150"/>
    <mergeCell ref="AA147:AA150"/>
    <mergeCell ref="Y147:Y150"/>
    <mergeCell ref="X147:X150"/>
    <mergeCell ref="Z151:Z154"/>
    <mergeCell ref="AA151:AA154"/>
    <mergeCell ref="AB147:AB150"/>
    <mergeCell ref="AC147:AC150"/>
    <mergeCell ref="A148:B148"/>
    <mergeCell ref="A149:B149"/>
    <mergeCell ref="A150:B150"/>
    <mergeCell ref="A147:B147"/>
    <mergeCell ref="C147:E147"/>
    <mergeCell ref="G147:I147"/>
    <mergeCell ref="K147:N150"/>
    <mergeCell ref="O147:Q147"/>
    <mergeCell ref="Z143:Z146"/>
    <mergeCell ref="AA143:AA146"/>
    <mergeCell ref="AB143:AB146"/>
    <mergeCell ref="AC143:AC146"/>
    <mergeCell ref="A144:B144"/>
    <mergeCell ref="A145:B145"/>
    <mergeCell ref="A146:B146"/>
    <mergeCell ref="A143:B143"/>
    <mergeCell ref="C143:E143"/>
    <mergeCell ref="G143:J146"/>
    <mergeCell ref="K143:M143"/>
    <mergeCell ref="O143:Q143"/>
    <mergeCell ref="Y143:Y146"/>
    <mergeCell ref="X143:X146"/>
    <mergeCell ref="A140:B140"/>
    <mergeCell ref="A141:B141"/>
    <mergeCell ref="A142:B142"/>
    <mergeCell ref="A139:B139"/>
    <mergeCell ref="C139:F142"/>
    <mergeCell ref="G139:I139"/>
    <mergeCell ref="K139:M139"/>
    <mergeCell ref="O139:Q139"/>
    <mergeCell ref="Y139:Y142"/>
    <mergeCell ref="AC137:AC138"/>
    <mergeCell ref="C138:F138"/>
    <mergeCell ref="G138:I138"/>
    <mergeCell ref="K138:M138"/>
    <mergeCell ref="O138:Q138"/>
    <mergeCell ref="Z139:Z142"/>
    <mergeCell ref="AA139:AA142"/>
    <mergeCell ref="AB139:AB142"/>
    <mergeCell ref="AC139:AC142"/>
    <mergeCell ref="X139:X142"/>
    <mergeCell ref="A137:B138"/>
    <mergeCell ref="C137:F137"/>
    <mergeCell ref="G137:I137"/>
    <mergeCell ref="K137:M137"/>
    <mergeCell ref="O137:Q137"/>
    <mergeCell ref="S137:W138"/>
    <mergeCell ref="Z132:Z135"/>
    <mergeCell ref="AA132:AA135"/>
    <mergeCell ref="AB132:AB135"/>
    <mergeCell ref="Y137:Y138"/>
    <mergeCell ref="Z137:Z138"/>
    <mergeCell ref="AA137:AA138"/>
    <mergeCell ref="AB137:AB138"/>
    <mergeCell ref="Y132:Y135"/>
    <mergeCell ref="X137:X138"/>
    <mergeCell ref="AC132:AC135"/>
    <mergeCell ref="A133:B133"/>
    <mergeCell ref="A134:B134"/>
    <mergeCell ref="A135:B135"/>
    <mergeCell ref="A132:B132"/>
    <mergeCell ref="C132:E132"/>
    <mergeCell ref="G132:I132"/>
    <mergeCell ref="K132:M132"/>
    <mergeCell ref="O132:R135"/>
    <mergeCell ref="X132:X135"/>
    <mergeCell ref="Z128:Z131"/>
    <mergeCell ref="AA128:AA131"/>
    <mergeCell ref="AB128:AB131"/>
    <mergeCell ref="AC128:AC131"/>
    <mergeCell ref="A129:B129"/>
    <mergeCell ref="A130:B130"/>
    <mergeCell ref="A131:B131"/>
    <mergeCell ref="A128:B128"/>
    <mergeCell ref="C128:E128"/>
    <mergeCell ref="G128:I128"/>
    <mergeCell ref="K128:N131"/>
    <mergeCell ref="O128:Q128"/>
    <mergeCell ref="Y128:Y131"/>
    <mergeCell ref="X128:X131"/>
    <mergeCell ref="Z124:Z127"/>
    <mergeCell ref="O124:Q124"/>
    <mergeCell ref="Y124:Y127"/>
    <mergeCell ref="X124:X127"/>
    <mergeCell ref="AA124:AA127"/>
    <mergeCell ref="AB124:AB127"/>
    <mergeCell ref="AC124:AC127"/>
    <mergeCell ref="A125:B125"/>
    <mergeCell ref="A126:B126"/>
    <mergeCell ref="A127:B127"/>
    <mergeCell ref="A124:B124"/>
    <mergeCell ref="C124:E124"/>
    <mergeCell ref="G124:J127"/>
    <mergeCell ref="K124:M124"/>
    <mergeCell ref="A121:B121"/>
    <mergeCell ref="A122:B122"/>
    <mergeCell ref="A123:B123"/>
    <mergeCell ref="A120:B120"/>
    <mergeCell ref="C120:F123"/>
    <mergeCell ref="G120:I120"/>
    <mergeCell ref="K120:M120"/>
    <mergeCell ref="O120:Q120"/>
    <mergeCell ref="Y120:Y123"/>
    <mergeCell ref="AC118:AC119"/>
    <mergeCell ref="C119:F119"/>
    <mergeCell ref="G119:I119"/>
    <mergeCell ref="K119:M119"/>
    <mergeCell ref="O119:Q119"/>
    <mergeCell ref="Z120:Z123"/>
    <mergeCell ref="AA120:AA123"/>
    <mergeCell ref="AB120:AB123"/>
    <mergeCell ref="AC120:AC123"/>
    <mergeCell ref="X120:X123"/>
    <mergeCell ref="A118:B119"/>
    <mergeCell ref="C118:F118"/>
    <mergeCell ref="G118:I118"/>
    <mergeCell ref="K118:M118"/>
    <mergeCell ref="O118:Q118"/>
    <mergeCell ref="S118:W119"/>
    <mergeCell ref="X118:X119"/>
    <mergeCell ref="Z113:Z116"/>
    <mergeCell ref="AA113:AA116"/>
    <mergeCell ref="AB113:AB116"/>
    <mergeCell ref="Y118:Y119"/>
    <mergeCell ref="Z118:Z119"/>
    <mergeCell ref="AA118:AA119"/>
    <mergeCell ref="AB118:AB119"/>
    <mergeCell ref="AC113:AC116"/>
    <mergeCell ref="A114:B114"/>
    <mergeCell ref="A115:B115"/>
    <mergeCell ref="A116:B116"/>
    <mergeCell ref="A113:B113"/>
    <mergeCell ref="C113:E113"/>
    <mergeCell ref="G113:I113"/>
    <mergeCell ref="K113:M113"/>
    <mergeCell ref="O113:R116"/>
    <mergeCell ref="Y113:Y116"/>
    <mergeCell ref="X113:X116"/>
    <mergeCell ref="Z109:Z112"/>
    <mergeCell ref="AA109:AA112"/>
    <mergeCell ref="AB109:AB112"/>
    <mergeCell ref="AC109:AC112"/>
    <mergeCell ref="A110:B110"/>
    <mergeCell ref="A111:B111"/>
    <mergeCell ref="A112:B112"/>
    <mergeCell ref="A109:B109"/>
    <mergeCell ref="C109:E109"/>
    <mergeCell ref="G109:I109"/>
    <mergeCell ref="K109:N112"/>
    <mergeCell ref="O109:Q109"/>
    <mergeCell ref="Y109:Y112"/>
    <mergeCell ref="X109:X112"/>
    <mergeCell ref="Z105:Z108"/>
    <mergeCell ref="O105:Q105"/>
    <mergeCell ref="Y105:Y108"/>
    <mergeCell ref="X105:X108"/>
    <mergeCell ref="AA105:AA108"/>
    <mergeCell ref="AB105:AB108"/>
    <mergeCell ref="AC105:AC108"/>
    <mergeCell ref="A106:B106"/>
    <mergeCell ref="A107:B107"/>
    <mergeCell ref="A108:B108"/>
    <mergeCell ref="A105:B105"/>
    <mergeCell ref="C105:E105"/>
    <mergeCell ref="G105:J108"/>
    <mergeCell ref="K105:M105"/>
    <mergeCell ref="A102:B102"/>
    <mergeCell ref="A103:B103"/>
    <mergeCell ref="A104:B104"/>
    <mergeCell ref="A101:B101"/>
    <mergeCell ref="C101:F104"/>
    <mergeCell ref="G101:I101"/>
    <mergeCell ref="K101:M101"/>
    <mergeCell ref="O101:Q101"/>
    <mergeCell ref="Y101:Y104"/>
    <mergeCell ref="AC99:AC100"/>
    <mergeCell ref="C100:F100"/>
    <mergeCell ref="G100:I100"/>
    <mergeCell ref="K100:M100"/>
    <mergeCell ref="O100:Q100"/>
    <mergeCell ref="Z101:Z104"/>
    <mergeCell ref="AA101:AA104"/>
    <mergeCell ref="AB101:AB104"/>
    <mergeCell ref="AC101:AC104"/>
    <mergeCell ref="X101:X104"/>
    <mergeCell ref="A99:B100"/>
    <mergeCell ref="C99:F99"/>
    <mergeCell ref="G99:I99"/>
    <mergeCell ref="K99:M99"/>
    <mergeCell ref="O99:Q99"/>
    <mergeCell ref="S99:W100"/>
    <mergeCell ref="X99:X100"/>
    <mergeCell ref="Z94:Z97"/>
    <mergeCell ref="AA94:AA97"/>
    <mergeCell ref="AB94:AB97"/>
    <mergeCell ref="Y99:Y100"/>
    <mergeCell ref="Z99:Z100"/>
    <mergeCell ref="AA99:AA100"/>
    <mergeCell ref="AB99:AB100"/>
    <mergeCell ref="AC94:AC97"/>
    <mergeCell ref="A95:B95"/>
    <mergeCell ref="A96:B96"/>
    <mergeCell ref="A97:B97"/>
    <mergeCell ref="A94:B94"/>
    <mergeCell ref="C94:E94"/>
    <mergeCell ref="G94:I94"/>
    <mergeCell ref="K94:M94"/>
    <mergeCell ref="O94:R97"/>
    <mergeCell ref="Y94:Y97"/>
    <mergeCell ref="X94:X97"/>
    <mergeCell ref="Z90:Z93"/>
    <mergeCell ref="AA90:AA93"/>
    <mergeCell ref="AB90:AB93"/>
    <mergeCell ref="AC90:AC93"/>
    <mergeCell ref="A91:B91"/>
    <mergeCell ref="A92:B92"/>
    <mergeCell ref="A93:B93"/>
    <mergeCell ref="A90:B90"/>
    <mergeCell ref="C90:E90"/>
    <mergeCell ref="G90:I90"/>
    <mergeCell ref="K90:N93"/>
    <mergeCell ref="O90:Q90"/>
    <mergeCell ref="Y90:Y93"/>
    <mergeCell ref="X90:X93"/>
    <mergeCell ref="Z86:Z89"/>
    <mergeCell ref="O86:Q86"/>
    <mergeCell ref="Y86:Y89"/>
    <mergeCell ref="X86:X89"/>
    <mergeCell ref="AA86:AA89"/>
    <mergeCell ref="AB86:AB89"/>
    <mergeCell ref="AC86:AC89"/>
    <mergeCell ref="A87:B87"/>
    <mergeCell ref="A88:B88"/>
    <mergeCell ref="A89:B89"/>
    <mergeCell ref="A86:B86"/>
    <mergeCell ref="C86:E86"/>
    <mergeCell ref="G86:J89"/>
    <mergeCell ref="K86:M86"/>
    <mergeCell ref="A83:B83"/>
    <mergeCell ref="A84:B84"/>
    <mergeCell ref="A85:B85"/>
    <mergeCell ref="A82:B82"/>
    <mergeCell ref="C82:F85"/>
    <mergeCell ref="G82:I82"/>
    <mergeCell ref="K82:M82"/>
    <mergeCell ref="O82:Q82"/>
    <mergeCell ref="Y82:Y85"/>
    <mergeCell ref="AC80:AC81"/>
    <mergeCell ref="C81:F81"/>
    <mergeCell ref="G81:I81"/>
    <mergeCell ref="K81:M81"/>
    <mergeCell ref="O81:Q81"/>
    <mergeCell ref="Z82:Z85"/>
    <mergeCell ref="AA82:AA85"/>
    <mergeCell ref="AB82:AB85"/>
    <mergeCell ref="AC82:AC85"/>
    <mergeCell ref="X82:X85"/>
    <mergeCell ref="A80:B81"/>
    <mergeCell ref="C80:F80"/>
    <mergeCell ref="G80:I80"/>
    <mergeCell ref="K80:M80"/>
    <mergeCell ref="O80:Q80"/>
    <mergeCell ref="S80:W81"/>
    <mergeCell ref="X80:X81"/>
    <mergeCell ref="Z75:Z78"/>
    <mergeCell ref="AA75:AA78"/>
    <mergeCell ref="AB75:AB78"/>
    <mergeCell ref="Y80:Y81"/>
    <mergeCell ref="Z80:Z81"/>
    <mergeCell ref="AA80:AA81"/>
    <mergeCell ref="AB80:AB81"/>
    <mergeCell ref="AC75:AC78"/>
    <mergeCell ref="A76:B76"/>
    <mergeCell ref="A77:B77"/>
    <mergeCell ref="A78:B78"/>
    <mergeCell ref="A75:B75"/>
    <mergeCell ref="C75:E75"/>
    <mergeCell ref="G75:I75"/>
    <mergeCell ref="K75:M75"/>
    <mergeCell ref="O75:R78"/>
    <mergeCell ref="Y75:Y78"/>
    <mergeCell ref="X75:X78"/>
    <mergeCell ref="Z71:Z74"/>
    <mergeCell ref="AA71:AA74"/>
    <mergeCell ref="AB71:AB74"/>
    <mergeCell ref="AC71:AC74"/>
    <mergeCell ref="A72:B72"/>
    <mergeCell ref="A73:B73"/>
    <mergeCell ref="A74:B74"/>
    <mergeCell ref="A71:B71"/>
    <mergeCell ref="C71:E71"/>
    <mergeCell ref="G71:I71"/>
    <mergeCell ref="K71:N74"/>
    <mergeCell ref="O71:Q71"/>
    <mergeCell ref="Y71:Y74"/>
    <mergeCell ref="X71:X74"/>
    <mergeCell ref="Z67:Z70"/>
    <mergeCell ref="O67:Q67"/>
    <mergeCell ref="Y67:Y70"/>
    <mergeCell ref="X67:X70"/>
    <mergeCell ref="AA67:AA70"/>
    <mergeCell ref="AB67:AB70"/>
    <mergeCell ref="AC67:AC70"/>
    <mergeCell ref="A68:B68"/>
    <mergeCell ref="A69:B69"/>
    <mergeCell ref="A70:B70"/>
    <mergeCell ref="A67:B67"/>
    <mergeCell ref="C67:E67"/>
    <mergeCell ref="G67:J70"/>
    <mergeCell ref="K67:M67"/>
    <mergeCell ref="A64:B64"/>
    <mergeCell ref="A65:B65"/>
    <mergeCell ref="A66:B66"/>
    <mergeCell ref="A63:B63"/>
    <mergeCell ref="C63:F66"/>
    <mergeCell ref="G63:I63"/>
    <mergeCell ref="K63:M63"/>
    <mergeCell ref="O63:Q63"/>
    <mergeCell ref="Y63:Y66"/>
    <mergeCell ref="AC61:AC62"/>
    <mergeCell ref="C62:F62"/>
    <mergeCell ref="G62:I62"/>
    <mergeCell ref="K62:M62"/>
    <mergeCell ref="O62:Q62"/>
    <mergeCell ref="Z63:Z66"/>
    <mergeCell ref="AA63:AA66"/>
    <mergeCell ref="AB63:AB66"/>
    <mergeCell ref="AC63:AC66"/>
    <mergeCell ref="X63:X66"/>
    <mergeCell ref="A61:B62"/>
    <mergeCell ref="C61:F61"/>
    <mergeCell ref="G61:I61"/>
    <mergeCell ref="K61:M61"/>
    <mergeCell ref="O61:Q61"/>
    <mergeCell ref="S61:W62"/>
    <mergeCell ref="X61:X62"/>
    <mergeCell ref="Z56:Z59"/>
    <mergeCell ref="AA56:AA59"/>
    <mergeCell ref="AB56:AB59"/>
    <mergeCell ref="Y61:Y62"/>
    <mergeCell ref="Z61:Z62"/>
    <mergeCell ref="AA61:AA62"/>
    <mergeCell ref="AB61:AB62"/>
    <mergeCell ref="AC56:AC59"/>
    <mergeCell ref="A57:B57"/>
    <mergeCell ref="A58:B58"/>
    <mergeCell ref="A59:B59"/>
    <mergeCell ref="A56:B56"/>
    <mergeCell ref="C56:E56"/>
    <mergeCell ref="G56:I56"/>
    <mergeCell ref="K56:M56"/>
    <mergeCell ref="O56:R59"/>
    <mergeCell ref="Y56:Y59"/>
    <mergeCell ref="X56:X59"/>
    <mergeCell ref="Z52:Z55"/>
    <mergeCell ref="AA52:AA55"/>
    <mergeCell ref="AB52:AB55"/>
    <mergeCell ref="AC52:AC55"/>
    <mergeCell ref="A53:B53"/>
    <mergeCell ref="A54:B54"/>
    <mergeCell ref="A55:B55"/>
    <mergeCell ref="A52:B52"/>
    <mergeCell ref="C52:E52"/>
    <mergeCell ref="G52:I52"/>
    <mergeCell ref="K52:N55"/>
    <mergeCell ref="O52:Q52"/>
    <mergeCell ref="Y52:Y55"/>
    <mergeCell ref="X52:X55"/>
    <mergeCell ref="Z48:Z51"/>
    <mergeCell ref="O48:Q48"/>
    <mergeCell ref="Y48:Y51"/>
    <mergeCell ref="X48:X51"/>
    <mergeCell ref="AA48:AA51"/>
    <mergeCell ref="AB48:AB51"/>
    <mergeCell ref="AC48:AC51"/>
    <mergeCell ref="A49:B49"/>
    <mergeCell ref="A50:B50"/>
    <mergeCell ref="A51:B51"/>
    <mergeCell ref="A48:B48"/>
    <mergeCell ref="C48:E48"/>
    <mergeCell ref="G48:J51"/>
    <mergeCell ref="K48:M48"/>
    <mergeCell ref="A45:B45"/>
    <mergeCell ref="A46:B46"/>
    <mergeCell ref="A47:B47"/>
    <mergeCell ref="A44:B44"/>
    <mergeCell ref="C44:F47"/>
    <mergeCell ref="G44:I44"/>
    <mergeCell ref="K44:M44"/>
    <mergeCell ref="O44:Q44"/>
    <mergeCell ref="Y44:Y47"/>
    <mergeCell ref="AC42:AC43"/>
    <mergeCell ref="C43:F43"/>
    <mergeCell ref="G43:I43"/>
    <mergeCell ref="K43:M43"/>
    <mergeCell ref="O43:Q43"/>
    <mergeCell ref="Z44:Z47"/>
    <mergeCell ref="AA44:AA47"/>
    <mergeCell ref="AB44:AB47"/>
    <mergeCell ref="AC44:AC47"/>
    <mergeCell ref="X44:X47"/>
    <mergeCell ref="A42:B43"/>
    <mergeCell ref="C42:F42"/>
    <mergeCell ref="G42:I42"/>
    <mergeCell ref="K42:M42"/>
    <mergeCell ref="O42:Q42"/>
    <mergeCell ref="S42:W43"/>
    <mergeCell ref="X42:X43"/>
    <mergeCell ref="Z37:Z40"/>
    <mergeCell ref="AA37:AA40"/>
    <mergeCell ref="AB37:AB40"/>
    <mergeCell ref="Y42:Y43"/>
    <mergeCell ref="Z42:Z43"/>
    <mergeCell ref="AA42:AA43"/>
    <mergeCell ref="AB42:AB43"/>
    <mergeCell ref="AC37:AC40"/>
    <mergeCell ref="A38:B38"/>
    <mergeCell ref="A39:B39"/>
    <mergeCell ref="A40:B40"/>
    <mergeCell ref="A37:B37"/>
    <mergeCell ref="C37:E37"/>
    <mergeCell ref="G37:I37"/>
    <mergeCell ref="K37:M37"/>
    <mergeCell ref="O37:R40"/>
    <mergeCell ref="Y37:Y40"/>
    <mergeCell ref="X37:X40"/>
    <mergeCell ref="Z33:Z36"/>
    <mergeCell ref="AA33:AA36"/>
    <mergeCell ref="AB33:AB36"/>
    <mergeCell ref="AC33:AC36"/>
    <mergeCell ref="A34:B34"/>
    <mergeCell ref="A35:B35"/>
    <mergeCell ref="A36:B36"/>
    <mergeCell ref="A33:B33"/>
    <mergeCell ref="C33:E33"/>
    <mergeCell ref="G33:I33"/>
    <mergeCell ref="K33:N36"/>
    <mergeCell ref="O33:Q33"/>
    <mergeCell ref="Y33:Y36"/>
    <mergeCell ref="X33:X36"/>
    <mergeCell ref="Z29:Z32"/>
    <mergeCell ref="O29:Q29"/>
    <mergeCell ref="Y29:Y32"/>
    <mergeCell ref="X29:X32"/>
    <mergeCell ref="AA29:AA32"/>
    <mergeCell ref="AB29:AB32"/>
    <mergeCell ref="AC29:AC32"/>
    <mergeCell ref="A30:B30"/>
    <mergeCell ref="A31:B31"/>
    <mergeCell ref="A32:B32"/>
    <mergeCell ref="A29:B29"/>
    <mergeCell ref="C29:E29"/>
    <mergeCell ref="G29:J32"/>
    <mergeCell ref="K29:M29"/>
    <mergeCell ref="A26:B26"/>
    <mergeCell ref="A27:B27"/>
    <mergeCell ref="A28:B28"/>
    <mergeCell ref="A25:B25"/>
    <mergeCell ref="C25:F28"/>
    <mergeCell ref="G25:I25"/>
    <mergeCell ref="K25:M25"/>
    <mergeCell ref="O25:Q25"/>
    <mergeCell ref="Y25:Y28"/>
    <mergeCell ref="AC23:AC24"/>
    <mergeCell ref="C24:F24"/>
    <mergeCell ref="G24:I24"/>
    <mergeCell ref="K24:M24"/>
    <mergeCell ref="O24:Q24"/>
    <mergeCell ref="Z25:Z28"/>
    <mergeCell ref="AA25:AA28"/>
    <mergeCell ref="AB25:AB28"/>
    <mergeCell ref="AC25:AC28"/>
    <mergeCell ref="X25:X28"/>
    <mergeCell ref="A23:B24"/>
    <mergeCell ref="C23:F23"/>
    <mergeCell ref="G23:I23"/>
    <mergeCell ref="K23:M23"/>
    <mergeCell ref="O23:Q23"/>
    <mergeCell ref="S23:W24"/>
    <mergeCell ref="X23:X24"/>
    <mergeCell ref="AA18:AA21"/>
    <mergeCell ref="AB18:AB21"/>
    <mergeCell ref="Y23:Y24"/>
    <mergeCell ref="Z23:Z24"/>
    <mergeCell ref="AA23:AA24"/>
    <mergeCell ref="AB23:AB24"/>
    <mergeCell ref="AC18:AC21"/>
    <mergeCell ref="A19:B19"/>
    <mergeCell ref="A20:B20"/>
    <mergeCell ref="A21:B21"/>
    <mergeCell ref="A18:B18"/>
    <mergeCell ref="C18:E18"/>
    <mergeCell ref="G18:I18"/>
    <mergeCell ref="K18:M18"/>
    <mergeCell ref="O18:R21"/>
    <mergeCell ref="Y18:Y21"/>
    <mergeCell ref="AA14:AA17"/>
    <mergeCell ref="AB14:AB17"/>
    <mergeCell ref="AC14:AC17"/>
    <mergeCell ref="A15:B15"/>
    <mergeCell ref="A16:B16"/>
    <mergeCell ref="A17:B17"/>
    <mergeCell ref="A14:B14"/>
    <mergeCell ref="C14:E14"/>
    <mergeCell ref="Z10:Z13"/>
    <mergeCell ref="O10:Q10"/>
    <mergeCell ref="Y10:Y13"/>
    <mergeCell ref="X10:X13"/>
    <mergeCell ref="X18:X21"/>
    <mergeCell ref="Z14:Z17"/>
    <mergeCell ref="Z18:Z21"/>
    <mergeCell ref="K10:M10"/>
    <mergeCell ref="G14:I14"/>
    <mergeCell ref="K14:N17"/>
    <mergeCell ref="O14:Q14"/>
    <mergeCell ref="Y14:Y17"/>
    <mergeCell ref="X14:X17"/>
    <mergeCell ref="G6:I6"/>
    <mergeCell ref="AA10:AA13"/>
    <mergeCell ref="AB10:AB13"/>
    <mergeCell ref="AC10:AC13"/>
    <mergeCell ref="A11:B11"/>
    <mergeCell ref="A12:B12"/>
    <mergeCell ref="A13:B13"/>
    <mergeCell ref="A10:B10"/>
    <mergeCell ref="C10:E10"/>
    <mergeCell ref="G10:J13"/>
    <mergeCell ref="Z4:Z5"/>
    <mergeCell ref="Z6:Z9"/>
    <mergeCell ref="AA6:AA9"/>
    <mergeCell ref="AB6:AB9"/>
    <mergeCell ref="AC6:AC9"/>
    <mergeCell ref="A7:B7"/>
    <mergeCell ref="A8:B8"/>
    <mergeCell ref="A9:B9"/>
    <mergeCell ref="A6:B6"/>
    <mergeCell ref="C6:F9"/>
    <mergeCell ref="A1:Z2"/>
    <mergeCell ref="A4:B5"/>
    <mergeCell ref="C4:F4"/>
    <mergeCell ref="G4:I4"/>
    <mergeCell ref="K4:M4"/>
    <mergeCell ref="K6:M6"/>
    <mergeCell ref="O6:Q6"/>
    <mergeCell ref="Y6:Y9"/>
    <mergeCell ref="X6:X9"/>
    <mergeCell ref="O4:Q4"/>
    <mergeCell ref="X4:X5"/>
    <mergeCell ref="AC4:AC5"/>
    <mergeCell ref="C5:F5"/>
    <mergeCell ref="G5:I5"/>
    <mergeCell ref="K5:M5"/>
    <mergeCell ref="O5:Q5"/>
    <mergeCell ref="AA4:AA5"/>
    <mergeCell ref="AB4:AB5"/>
    <mergeCell ref="S4:W5"/>
    <mergeCell ref="Y4:Y5"/>
    <mergeCell ref="A157:Z158"/>
    <mergeCell ref="A160:B161"/>
    <mergeCell ref="C160:F160"/>
    <mergeCell ref="G160:I160"/>
    <mergeCell ref="K160:M160"/>
    <mergeCell ref="O160:Q160"/>
    <mergeCell ref="S160:W161"/>
    <mergeCell ref="X160:X161"/>
    <mergeCell ref="Y160:Y161"/>
    <mergeCell ref="Z160:Z161"/>
    <mergeCell ref="C161:F161"/>
    <mergeCell ref="G161:I161"/>
    <mergeCell ref="K161:M161"/>
    <mergeCell ref="O161:Q161"/>
    <mergeCell ref="A162:B162"/>
    <mergeCell ref="C162:F165"/>
    <mergeCell ref="G162:I162"/>
    <mergeCell ref="K162:M162"/>
    <mergeCell ref="O162:Q162"/>
    <mergeCell ref="X162:X165"/>
    <mergeCell ref="Y162:Y165"/>
    <mergeCell ref="Z162:Z165"/>
    <mergeCell ref="A163:B163"/>
    <mergeCell ref="A164:B164"/>
    <mergeCell ref="A165:B165"/>
    <mergeCell ref="A166:B166"/>
    <mergeCell ref="C166:E166"/>
    <mergeCell ref="G166:J169"/>
    <mergeCell ref="K166:M166"/>
    <mergeCell ref="O166:Q166"/>
    <mergeCell ref="X166:X169"/>
    <mergeCell ref="Y166:Y169"/>
    <mergeCell ref="Z166:Z169"/>
    <mergeCell ref="A167:B167"/>
    <mergeCell ref="A168:B168"/>
    <mergeCell ref="A169:B169"/>
    <mergeCell ref="A170:B170"/>
    <mergeCell ref="C170:E170"/>
    <mergeCell ref="G170:I170"/>
    <mergeCell ref="K170:N173"/>
    <mergeCell ref="O170:Q170"/>
    <mergeCell ref="X170:X173"/>
    <mergeCell ref="Y170:Y173"/>
    <mergeCell ref="Z170:Z173"/>
    <mergeCell ref="A171:B171"/>
    <mergeCell ref="A172:B172"/>
    <mergeCell ref="A173:B173"/>
    <mergeCell ref="A174:B174"/>
    <mergeCell ref="C174:E174"/>
    <mergeCell ref="G174:I174"/>
    <mergeCell ref="K174:M174"/>
    <mergeCell ref="O174:R177"/>
    <mergeCell ref="Y174:Y177"/>
    <mergeCell ref="Z174:Z177"/>
    <mergeCell ref="A175:B175"/>
    <mergeCell ref="A176:B176"/>
    <mergeCell ref="A177:B177"/>
    <mergeCell ref="A179:B180"/>
    <mergeCell ref="C179:F179"/>
    <mergeCell ref="G179:I179"/>
    <mergeCell ref="K179:M179"/>
    <mergeCell ref="O179:Q179"/>
    <mergeCell ref="S179:W180"/>
    <mergeCell ref="X179:X180"/>
    <mergeCell ref="Y179:Y180"/>
    <mergeCell ref="Z179:Z180"/>
    <mergeCell ref="C180:F180"/>
    <mergeCell ref="G180:I180"/>
    <mergeCell ref="K180:M180"/>
    <mergeCell ref="O180:Q180"/>
    <mergeCell ref="A181:B181"/>
    <mergeCell ref="C181:F184"/>
    <mergeCell ref="G181:I181"/>
    <mergeCell ref="K181:M181"/>
    <mergeCell ref="O181:Q181"/>
    <mergeCell ref="X181:X184"/>
    <mergeCell ref="Y181:Y184"/>
    <mergeCell ref="Z181:Z184"/>
    <mergeCell ref="A182:B182"/>
    <mergeCell ref="A183:B183"/>
    <mergeCell ref="A184:B184"/>
    <mergeCell ref="A185:B185"/>
    <mergeCell ref="C185:E185"/>
    <mergeCell ref="G185:J188"/>
    <mergeCell ref="K185:M185"/>
    <mergeCell ref="O185:Q185"/>
    <mergeCell ref="X185:X188"/>
    <mergeCell ref="Y185:Y188"/>
    <mergeCell ref="Z185:Z188"/>
    <mergeCell ref="A186:B186"/>
    <mergeCell ref="A187:B187"/>
    <mergeCell ref="A188:B188"/>
    <mergeCell ref="A189:B189"/>
    <mergeCell ref="C189:E189"/>
    <mergeCell ref="G189:I189"/>
    <mergeCell ref="K189:N192"/>
    <mergeCell ref="O189:Q189"/>
    <mergeCell ref="X189:X192"/>
    <mergeCell ref="Y189:Y192"/>
    <mergeCell ref="Z189:Z192"/>
    <mergeCell ref="A190:B190"/>
    <mergeCell ref="A191:B191"/>
    <mergeCell ref="A192:B192"/>
    <mergeCell ref="A193:B193"/>
    <mergeCell ref="C193:E193"/>
    <mergeCell ref="G193:I193"/>
    <mergeCell ref="K193:M193"/>
    <mergeCell ref="O193:R196"/>
    <mergeCell ref="Y193:Y196"/>
    <mergeCell ref="Z193:Z196"/>
    <mergeCell ref="A194:B194"/>
    <mergeCell ref="A195:B195"/>
    <mergeCell ref="A196:B196"/>
    <mergeCell ref="A198:B199"/>
    <mergeCell ref="C198:F198"/>
    <mergeCell ref="G198:I198"/>
    <mergeCell ref="K198:M198"/>
    <mergeCell ref="O198:Q198"/>
    <mergeCell ref="S198:W199"/>
    <mergeCell ref="X198:X199"/>
    <mergeCell ref="Y198:Y199"/>
    <mergeCell ref="Z198:Z199"/>
    <mergeCell ref="C199:F199"/>
    <mergeCell ref="G199:I199"/>
    <mergeCell ref="K199:M199"/>
    <mergeCell ref="O199:Q199"/>
    <mergeCell ref="A200:B200"/>
    <mergeCell ref="C200:F203"/>
    <mergeCell ref="G200:I200"/>
    <mergeCell ref="K200:M200"/>
    <mergeCell ref="O200:Q200"/>
    <mergeCell ref="X200:X203"/>
    <mergeCell ref="Y200:Y203"/>
    <mergeCell ref="Z200:Z203"/>
    <mergeCell ref="A201:B201"/>
    <mergeCell ref="A202:B202"/>
    <mergeCell ref="A203:B203"/>
    <mergeCell ref="A204:B204"/>
    <mergeCell ref="C204:E204"/>
    <mergeCell ref="G204:J207"/>
    <mergeCell ref="K204:M204"/>
    <mergeCell ref="O204:Q204"/>
    <mergeCell ref="X204:X207"/>
    <mergeCell ref="Y204:Y207"/>
    <mergeCell ref="Z204:Z207"/>
    <mergeCell ref="A205:B205"/>
    <mergeCell ref="A206:B206"/>
    <mergeCell ref="A207:B207"/>
    <mergeCell ref="A208:B208"/>
    <mergeCell ref="C208:E208"/>
    <mergeCell ref="G208:I208"/>
    <mergeCell ref="K208:N211"/>
    <mergeCell ref="O208:Q208"/>
    <mergeCell ref="X208:X211"/>
    <mergeCell ref="Y208:Y211"/>
    <mergeCell ref="Z208:Z211"/>
    <mergeCell ref="A209:B209"/>
    <mergeCell ref="A210:B210"/>
    <mergeCell ref="A211:B211"/>
    <mergeCell ref="A212:B212"/>
    <mergeCell ref="C212:E212"/>
    <mergeCell ref="G212:I212"/>
    <mergeCell ref="K212:M212"/>
    <mergeCell ref="O212:R215"/>
    <mergeCell ref="Y212:Y215"/>
    <mergeCell ref="Z212:Z215"/>
    <mergeCell ref="A213:B213"/>
    <mergeCell ref="A214:B214"/>
    <mergeCell ref="A215:B215"/>
    <mergeCell ref="A217:B218"/>
    <mergeCell ref="C217:F217"/>
    <mergeCell ref="G217:I217"/>
    <mergeCell ref="K217:M217"/>
    <mergeCell ref="O217:Q217"/>
    <mergeCell ref="S217:W218"/>
    <mergeCell ref="X217:X218"/>
    <mergeCell ref="Y217:Y218"/>
    <mergeCell ref="Z217:Z218"/>
    <mergeCell ref="C218:F218"/>
    <mergeCell ref="G218:I218"/>
    <mergeCell ref="K218:M218"/>
    <mergeCell ref="O218:Q218"/>
    <mergeCell ref="A219:B219"/>
    <mergeCell ref="C219:F222"/>
    <mergeCell ref="G219:I219"/>
    <mergeCell ref="K219:M219"/>
    <mergeCell ref="O219:Q219"/>
    <mergeCell ref="X219:X222"/>
    <mergeCell ref="Y219:Y222"/>
    <mergeCell ref="Z219:Z222"/>
    <mergeCell ref="A220:B220"/>
    <mergeCell ref="A221:B221"/>
    <mergeCell ref="A222:B222"/>
    <mergeCell ref="A223:B223"/>
    <mergeCell ref="C223:E223"/>
    <mergeCell ref="G223:J226"/>
    <mergeCell ref="K223:M223"/>
    <mergeCell ref="O223:Q223"/>
    <mergeCell ref="X223:X226"/>
    <mergeCell ref="Y223:Y226"/>
    <mergeCell ref="Z223:Z226"/>
    <mergeCell ref="A224:B224"/>
    <mergeCell ref="A225:B225"/>
    <mergeCell ref="A226:B226"/>
    <mergeCell ref="A227:B227"/>
    <mergeCell ref="C227:E227"/>
    <mergeCell ref="G227:I227"/>
    <mergeCell ref="K227:N230"/>
    <mergeCell ref="O227:Q227"/>
    <mergeCell ref="X227:X230"/>
    <mergeCell ref="Y227:Y230"/>
    <mergeCell ref="Z227:Z230"/>
    <mergeCell ref="A228:B228"/>
    <mergeCell ref="A229:B229"/>
    <mergeCell ref="A230:B230"/>
    <mergeCell ref="A231:B231"/>
    <mergeCell ref="C231:E231"/>
    <mergeCell ref="G231:I231"/>
    <mergeCell ref="K231:M231"/>
    <mergeCell ref="O231:R234"/>
    <mergeCell ref="Y231:Y234"/>
    <mergeCell ref="Z231:Z234"/>
    <mergeCell ref="A232:B232"/>
    <mergeCell ref="A233:B233"/>
    <mergeCell ref="A234:B234"/>
    <mergeCell ref="A236:B237"/>
    <mergeCell ref="C236:F236"/>
    <mergeCell ref="G236:I236"/>
    <mergeCell ref="K236:M236"/>
    <mergeCell ref="O236:Q236"/>
    <mergeCell ref="S236:W237"/>
    <mergeCell ref="X236:X237"/>
    <mergeCell ref="Y236:Y237"/>
    <mergeCell ref="Z236:Z237"/>
    <mergeCell ref="C237:F237"/>
    <mergeCell ref="G237:I237"/>
    <mergeCell ref="K237:M237"/>
    <mergeCell ref="O237:Q237"/>
    <mergeCell ref="A238:B238"/>
    <mergeCell ref="C238:F241"/>
    <mergeCell ref="G238:I238"/>
    <mergeCell ref="K238:M238"/>
    <mergeCell ref="O238:Q238"/>
    <mergeCell ref="X238:X241"/>
    <mergeCell ref="Y238:Y241"/>
    <mergeCell ref="Z238:Z241"/>
    <mergeCell ref="A239:B239"/>
    <mergeCell ref="A240:B240"/>
    <mergeCell ref="A241:B241"/>
    <mergeCell ref="A242:B242"/>
    <mergeCell ref="C242:E242"/>
    <mergeCell ref="G242:J245"/>
    <mergeCell ref="K242:M242"/>
    <mergeCell ref="O242:Q242"/>
    <mergeCell ref="X242:X245"/>
    <mergeCell ref="Y242:Y245"/>
    <mergeCell ref="Z242:Z245"/>
    <mergeCell ref="A243:B243"/>
    <mergeCell ref="A244:B244"/>
    <mergeCell ref="A245:B245"/>
    <mergeCell ref="A246:B246"/>
    <mergeCell ref="C246:E246"/>
    <mergeCell ref="G246:I246"/>
    <mergeCell ref="K246:N249"/>
    <mergeCell ref="O246:Q246"/>
    <mergeCell ref="X246:X249"/>
    <mergeCell ref="Y246:Y249"/>
    <mergeCell ref="Z246:Z249"/>
    <mergeCell ref="A247:B247"/>
    <mergeCell ref="A248:B248"/>
    <mergeCell ref="A249:B249"/>
    <mergeCell ref="A250:B250"/>
    <mergeCell ref="C250:E250"/>
    <mergeCell ref="G250:I250"/>
    <mergeCell ref="K250:M250"/>
    <mergeCell ref="O250:R253"/>
    <mergeCell ref="Y250:Y253"/>
    <mergeCell ref="Z250:Z253"/>
    <mergeCell ref="A251:B251"/>
    <mergeCell ref="A252:B252"/>
    <mergeCell ref="A253:B253"/>
    <mergeCell ref="A256:B257"/>
    <mergeCell ref="C256:F256"/>
    <mergeCell ref="G256:I256"/>
    <mergeCell ref="K256:M256"/>
    <mergeCell ref="O256:Q256"/>
    <mergeCell ref="S256:W257"/>
    <mergeCell ref="X256:X257"/>
    <mergeCell ref="Y256:Y257"/>
    <mergeCell ref="Z256:Z257"/>
    <mergeCell ref="C257:F257"/>
    <mergeCell ref="G257:I257"/>
    <mergeCell ref="K257:M257"/>
    <mergeCell ref="O257:Q257"/>
    <mergeCell ref="A258:B258"/>
    <mergeCell ref="C258:F261"/>
    <mergeCell ref="G258:I258"/>
    <mergeCell ref="K258:M258"/>
    <mergeCell ref="O258:Q258"/>
    <mergeCell ref="X258:X261"/>
    <mergeCell ref="Y258:Y261"/>
    <mergeCell ref="Z258:Z261"/>
    <mergeCell ref="A259:B259"/>
    <mergeCell ref="A260:B260"/>
    <mergeCell ref="A261:B261"/>
    <mergeCell ref="A262:B262"/>
    <mergeCell ref="C262:E262"/>
    <mergeCell ref="G262:J265"/>
    <mergeCell ref="K262:M262"/>
    <mergeCell ref="O262:Q262"/>
    <mergeCell ref="X262:X265"/>
    <mergeCell ref="Y262:Y265"/>
    <mergeCell ref="Z262:Z265"/>
    <mergeCell ref="A263:B263"/>
    <mergeCell ref="A264:B264"/>
    <mergeCell ref="A265:B265"/>
    <mergeCell ref="A266:B266"/>
    <mergeCell ref="C266:E266"/>
    <mergeCell ref="G266:I266"/>
    <mergeCell ref="K266:N269"/>
    <mergeCell ref="O266:Q266"/>
    <mergeCell ref="X266:X269"/>
    <mergeCell ref="Y266:Y269"/>
    <mergeCell ref="Z266:Z269"/>
    <mergeCell ref="A267:B267"/>
    <mergeCell ref="A268:B268"/>
    <mergeCell ref="A269:B269"/>
    <mergeCell ref="A270:B270"/>
    <mergeCell ref="C270:E270"/>
    <mergeCell ref="G270:I270"/>
    <mergeCell ref="K270:M270"/>
    <mergeCell ref="O270:R273"/>
    <mergeCell ref="Y270:Y273"/>
    <mergeCell ref="Z270:Z273"/>
    <mergeCell ref="A271:B271"/>
    <mergeCell ref="A272:B272"/>
    <mergeCell ref="A273:B273"/>
    <mergeCell ref="A275:B276"/>
    <mergeCell ref="C275:F275"/>
    <mergeCell ref="G275:I275"/>
    <mergeCell ref="K275:M275"/>
    <mergeCell ref="O275:Q275"/>
    <mergeCell ref="S275:W276"/>
    <mergeCell ref="X275:X276"/>
    <mergeCell ref="Y275:Y276"/>
    <mergeCell ref="Z275:Z276"/>
    <mergeCell ref="C276:F276"/>
    <mergeCell ref="G276:I276"/>
    <mergeCell ref="K276:M276"/>
    <mergeCell ref="O276:Q276"/>
    <mergeCell ref="A277:B277"/>
    <mergeCell ref="C277:F280"/>
    <mergeCell ref="G277:I277"/>
    <mergeCell ref="K277:M277"/>
    <mergeCell ref="O277:Q277"/>
    <mergeCell ref="X277:X280"/>
    <mergeCell ref="Y277:Y280"/>
    <mergeCell ref="Z277:Z280"/>
    <mergeCell ref="A278:B278"/>
    <mergeCell ref="A279:B279"/>
    <mergeCell ref="A280:B280"/>
    <mergeCell ref="A281:B281"/>
    <mergeCell ref="C281:E281"/>
    <mergeCell ref="G281:J284"/>
    <mergeCell ref="K281:M281"/>
    <mergeCell ref="O281:Q281"/>
    <mergeCell ref="O285:Q285"/>
    <mergeCell ref="X285:X288"/>
    <mergeCell ref="X281:X284"/>
    <mergeCell ref="Y281:Y284"/>
    <mergeCell ref="Z281:Z284"/>
    <mergeCell ref="A282:B282"/>
    <mergeCell ref="A283:B283"/>
    <mergeCell ref="A284:B284"/>
    <mergeCell ref="Y285:Y288"/>
    <mergeCell ref="Z285:Z288"/>
    <mergeCell ref="A286:B286"/>
    <mergeCell ref="A287:B287"/>
    <mergeCell ref="A288:B288"/>
    <mergeCell ref="A291:Z292"/>
    <mergeCell ref="A285:B285"/>
    <mergeCell ref="C285:E285"/>
    <mergeCell ref="G285:I285"/>
    <mergeCell ref="K285:N288"/>
    <mergeCell ref="A294:B295"/>
    <mergeCell ref="C294:F294"/>
    <mergeCell ref="G294:I294"/>
    <mergeCell ref="K294:M294"/>
    <mergeCell ref="O294:Q294"/>
    <mergeCell ref="S294:W295"/>
    <mergeCell ref="X294:X295"/>
    <mergeCell ref="Y294:Y295"/>
    <mergeCell ref="Z294:Z295"/>
    <mergeCell ref="C295:F295"/>
    <mergeCell ref="G295:I295"/>
    <mergeCell ref="K295:M295"/>
    <mergeCell ref="O295:Q295"/>
    <mergeCell ref="A296:B296"/>
    <mergeCell ref="C296:F299"/>
    <mergeCell ref="G296:I296"/>
    <mergeCell ref="K296:M296"/>
    <mergeCell ref="O296:Q296"/>
    <mergeCell ref="X296:X299"/>
    <mergeCell ref="Y296:Y299"/>
    <mergeCell ref="Z296:Z299"/>
    <mergeCell ref="A297:B297"/>
    <mergeCell ref="A298:B298"/>
    <mergeCell ref="A299:B299"/>
    <mergeCell ref="A300:B300"/>
    <mergeCell ref="C300:E300"/>
    <mergeCell ref="G300:J303"/>
    <mergeCell ref="K300:M300"/>
    <mergeCell ref="O300:Q300"/>
    <mergeCell ref="X300:X303"/>
    <mergeCell ref="Y300:Y303"/>
    <mergeCell ref="Z300:Z303"/>
    <mergeCell ref="A301:B301"/>
    <mergeCell ref="A302:B302"/>
    <mergeCell ref="A303:B303"/>
    <mergeCell ref="A304:B304"/>
    <mergeCell ref="C304:E304"/>
    <mergeCell ref="G304:I304"/>
    <mergeCell ref="K304:N307"/>
    <mergeCell ref="O304:Q304"/>
    <mergeCell ref="X304:X307"/>
    <mergeCell ref="Y304:Y307"/>
    <mergeCell ref="Z304:Z307"/>
    <mergeCell ref="A305:B305"/>
    <mergeCell ref="A306:B306"/>
    <mergeCell ref="A307:B307"/>
    <mergeCell ref="A308:B308"/>
    <mergeCell ref="C308:E308"/>
    <mergeCell ref="G308:I308"/>
    <mergeCell ref="K308:M308"/>
    <mergeCell ref="O308:R311"/>
    <mergeCell ref="Y308:Y311"/>
    <mergeCell ref="Z308:Z311"/>
    <mergeCell ref="A309:B309"/>
    <mergeCell ref="A310:B310"/>
    <mergeCell ref="A311:B311"/>
    <mergeCell ref="A313:B314"/>
    <mergeCell ref="C313:F313"/>
    <mergeCell ref="G313:I313"/>
    <mergeCell ref="K313:M313"/>
    <mergeCell ref="O313:Q313"/>
    <mergeCell ref="S313:W314"/>
    <mergeCell ref="X313:X314"/>
    <mergeCell ref="Y313:Y314"/>
    <mergeCell ref="Z313:Z314"/>
    <mergeCell ref="C314:F314"/>
    <mergeCell ref="G314:I314"/>
    <mergeCell ref="K314:M314"/>
    <mergeCell ref="O314:Q314"/>
    <mergeCell ref="A315:B315"/>
    <mergeCell ref="C315:F318"/>
    <mergeCell ref="G315:I315"/>
    <mergeCell ref="K315:M315"/>
    <mergeCell ref="O315:Q315"/>
    <mergeCell ref="X315:X318"/>
    <mergeCell ref="Y315:Y318"/>
    <mergeCell ref="Z315:Z318"/>
    <mergeCell ref="A316:B316"/>
    <mergeCell ref="A317:B317"/>
    <mergeCell ref="A318:B318"/>
    <mergeCell ref="A319:B319"/>
    <mergeCell ref="C319:E319"/>
    <mergeCell ref="G319:J322"/>
    <mergeCell ref="K319:M319"/>
    <mergeCell ref="O319:Q319"/>
    <mergeCell ref="X319:X322"/>
    <mergeCell ref="Y319:Y322"/>
    <mergeCell ref="Z319:Z322"/>
    <mergeCell ref="A320:B320"/>
    <mergeCell ref="A321:B321"/>
    <mergeCell ref="A322:B322"/>
    <mergeCell ref="A323:B323"/>
    <mergeCell ref="C323:E323"/>
    <mergeCell ref="G323:I323"/>
    <mergeCell ref="K323:N326"/>
    <mergeCell ref="O323:Q323"/>
    <mergeCell ref="X323:X326"/>
    <mergeCell ref="Y323:Y326"/>
    <mergeCell ref="Z323:Z326"/>
    <mergeCell ref="A324:B324"/>
    <mergeCell ref="A325:B325"/>
    <mergeCell ref="A326:B326"/>
    <mergeCell ref="A327:B327"/>
    <mergeCell ref="C327:E327"/>
    <mergeCell ref="G327:I327"/>
    <mergeCell ref="K327:M327"/>
    <mergeCell ref="O327:R330"/>
    <mergeCell ref="Y327:Y330"/>
    <mergeCell ref="Z327:Z330"/>
    <mergeCell ref="A328:B328"/>
    <mergeCell ref="A329:B329"/>
    <mergeCell ref="A330:B330"/>
    <mergeCell ref="A332:B333"/>
    <mergeCell ref="C332:F332"/>
    <mergeCell ref="G332:I332"/>
    <mergeCell ref="K332:M332"/>
    <mergeCell ref="O332:Q332"/>
    <mergeCell ref="S332:W333"/>
    <mergeCell ref="X332:X333"/>
    <mergeCell ref="Y332:Y333"/>
    <mergeCell ref="Z332:Z333"/>
    <mergeCell ref="C333:F333"/>
    <mergeCell ref="G333:I333"/>
    <mergeCell ref="K333:M333"/>
    <mergeCell ref="O333:Q333"/>
    <mergeCell ref="A334:B334"/>
    <mergeCell ref="C334:F337"/>
    <mergeCell ref="G334:I334"/>
    <mergeCell ref="K334:M334"/>
    <mergeCell ref="O334:Q334"/>
    <mergeCell ref="X334:X337"/>
    <mergeCell ref="Y334:Y337"/>
    <mergeCell ref="Z334:Z337"/>
    <mergeCell ref="A335:B335"/>
    <mergeCell ref="A336:B336"/>
    <mergeCell ref="A337:B337"/>
    <mergeCell ref="A338:B338"/>
    <mergeCell ref="C338:E338"/>
    <mergeCell ref="G338:J341"/>
    <mergeCell ref="K338:M338"/>
    <mergeCell ref="O338:Q338"/>
    <mergeCell ref="X338:X341"/>
    <mergeCell ref="Y338:Y341"/>
    <mergeCell ref="Z338:Z341"/>
    <mergeCell ref="A339:B339"/>
    <mergeCell ref="A340:B340"/>
    <mergeCell ref="A341:B341"/>
    <mergeCell ref="A342:B342"/>
    <mergeCell ref="C342:E342"/>
    <mergeCell ref="G342:I342"/>
    <mergeCell ref="K342:N345"/>
    <mergeCell ref="O342:Q342"/>
    <mergeCell ref="X342:X345"/>
    <mergeCell ref="Y342:Y345"/>
    <mergeCell ref="Z342:Z345"/>
    <mergeCell ref="A343:B343"/>
    <mergeCell ref="A344:B344"/>
    <mergeCell ref="A345:B345"/>
    <mergeCell ref="A346:B346"/>
    <mergeCell ref="C346:E346"/>
    <mergeCell ref="G346:I346"/>
    <mergeCell ref="K346:M346"/>
    <mergeCell ref="O346:R349"/>
    <mergeCell ref="Y346:Y349"/>
    <mergeCell ref="Z346:Z349"/>
    <mergeCell ref="A347:B347"/>
    <mergeCell ref="A348:B348"/>
    <mergeCell ref="A349:B349"/>
    <mergeCell ref="A351:B352"/>
    <mergeCell ref="C351:F351"/>
    <mergeCell ref="G351:I351"/>
    <mergeCell ref="K351:M351"/>
    <mergeCell ref="O351:Q351"/>
    <mergeCell ref="S351:W352"/>
    <mergeCell ref="X351:X352"/>
    <mergeCell ref="Y351:Y352"/>
    <mergeCell ref="Z351:Z352"/>
    <mergeCell ref="C352:F352"/>
    <mergeCell ref="G352:I352"/>
    <mergeCell ref="K352:M352"/>
    <mergeCell ref="O352:Q352"/>
    <mergeCell ref="A353:B353"/>
    <mergeCell ref="C353:F356"/>
    <mergeCell ref="G353:I353"/>
    <mergeCell ref="K353:M353"/>
    <mergeCell ref="O353:Q353"/>
    <mergeCell ref="X353:X356"/>
    <mergeCell ref="Y353:Y356"/>
    <mergeCell ref="Z353:Z356"/>
    <mergeCell ref="A354:B354"/>
    <mergeCell ref="A355:B355"/>
    <mergeCell ref="A356:B356"/>
    <mergeCell ref="A357:B357"/>
    <mergeCell ref="C357:E357"/>
    <mergeCell ref="G357:J360"/>
    <mergeCell ref="K357:M357"/>
    <mergeCell ref="O357:Q357"/>
    <mergeCell ref="X361:X364"/>
    <mergeCell ref="X357:X360"/>
    <mergeCell ref="Y357:Y360"/>
    <mergeCell ref="Z357:Z360"/>
    <mergeCell ref="A358:B358"/>
    <mergeCell ref="A359:B359"/>
    <mergeCell ref="A360:B360"/>
    <mergeCell ref="Y361:Y364"/>
    <mergeCell ref="Z361:Z364"/>
    <mergeCell ref="A362:B362"/>
    <mergeCell ref="A363:B363"/>
    <mergeCell ref="A364:B364"/>
    <mergeCell ref="A361:B361"/>
    <mergeCell ref="C361:E361"/>
    <mergeCell ref="G361:I361"/>
    <mergeCell ref="K361:N364"/>
    <mergeCell ref="O361:Q361"/>
  </mergeCells>
  <phoneticPr fontId="2"/>
  <pageMargins left="0.74803149606299213" right="0.74803149606299213" top="0.39370078740157483" bottom="0.39370078740157483" header="0.51181102362204722" footer="0.51181102362204722"/>
  <pageSetup paperSize="9" scale="80" orientation="portrait" r:id="rId1"/>
  <headerFooter alignWithMargins="0"/>
  <rowBreaks count="1" manualBreakCount="1">
    <brk id="9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8"/>
  <sheetViews>
    <sheetView topLeftCell="A11" workbookViewId="0">
      <selection activeCell="AD11" sqref="AD11"/>
    </sheetView>
  </sheetViews>
  <sheetFormatPr defaultRowHeight="13.5"/>
  <cols>
    <col min="1" max="1" width="9" style="1"/>
    <col min="2" max="2" width="4.75" style="1" customWidth="1"/>
    <col min="3" max="3" width="7" style="3" customWidth="1"/>
    <col min="4" max="4" width="1.625" style="3" customWidth="1"/>
    <col min="5" max="5" width="7" style="3" customWidth="1"/>
    <col min="6" max="6" width="2.5" style="3" hidden="1" customWidth="1"/>
    <col min="7" max="7" width="7" style="3" customWidth="1"/>
    <col min="8" max="8" width="1.625" style="3" customWidth="1"/>
    <col min="9" max="9" width="7" style="3" customWidth="1"/>
    <col min="10" max="10" width="2.5" style="3" hidden="1" customWidth="1"/>
    <col min="11" max="11" width="7" style="3" customWidth="1"/>
    <col min="12" max="12" width="1.625" style="3" customWidth="1"/>
    <col min="13" max="13" width="7" style="3" customWidth="1"/>
    <col min="14" max="14" width="2.5" style="3" hidden="1" customWidth="1"/>
    <col min="15" max="15" width="7" style="3" customWidth="1"/>
    <col min="16" max="16" width="1.625" style="3" customWidth="1"/>
    <col min="17" max="17" width="7" style="3" customWidth="1"/>
    <col min="18" max="18" width="2.5" style="3" hidden="1" customWidth="1"/>
    <col min="19" max="19" width="2.625" style="1" hidden="1" customWidth="1"/>
    <col min="20" max="20" width="4.5" style="1" hidden="1" customWidth="1"/>
    <col min="21" max="21" width="1.625" style="1" hidden="1" customWidth="1"/>
    <col min="22" max="22" width="4.5" style="1" hidden="1" customWidth="1"/>
    <col min="23" max="23" width="5.5" style="1" hidden="1" customWidth="1"/>
    <col min="24" max="24" width="5.5" style="115" customWidth="1"/>
    <col min="25" max="25" width="3.875" style="1" customWidth="1"/>
    <col min="26" max="26" width="4.625" style="1" hidden="1" customWidth="1"/>
    <col min="27" max="28" width="2.875" style="1" hidden="1" customWidth="1"/>
    <col min="29" max="29" width="5.125" style="1" hidden="1" customWidth="1"/>
    <col min="30" max="16384" width="9" style="1"/>
  </cols>
  <sheetData>
    <row r="1" spans="1:30">
      <c r="A1" s="113" t="s">
        <v>179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72"/>
    </row>
    <row r="2" spans="1:30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72"/>
    </row>
    <row r="3" spans="1:30" ht="14.25" thickBot="1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7"/>
      <c r="W3" s="7"/>
      <c r="X3" s="116"/>
      <c r="Y3" s="7"/>
      <c r="Z3" s="69"/>
    </row>
    <row r="4" spans="1:30">
      <c r="A4" s="104" t="s">
        <v>24</v>
      </c>
      <c r="B4" s="97"/>
      <c r="C4" s="102" t="str">
        <f>A7</f>
        <v>岡崎　佳名子</v>
      </c>
      <c r="D4" s="101"/>
      <c r="E4" s="101"/>
      <c r="F4" s="103"/>
      <c r="G4" s="102" t="str">
        <f>A11</f>
        <v>藤井　星</v>
      </c>
      <c r="H4" s="101"/>
      <c r="I4" s="101"/>
      <c r="J4" s="100"/>
      <c r="K4" s="102" t="str">
        <f>A15</f>
        <v>原野　葵</v>
      </c>
      <c r="L4" s="101"/>
      <c r="M4" s="101"/>
      <c r="N4" s="100"/>
      <c r="O4" s="102" t="str">
        <f>IF(A19="","",A19)</f>
        <v/>
      </c>
      <c r="P4" s="101"/>
      <c r="Q4" s="101"/>
      <c r="R4" s="100"/>
      <c r="S4" s="99" t="s">
        <v>16</v>
      </c>
      <c r="T4" s="98"/>
      <c r="U4" s="98"/>
      <c r="V4" s="98"/>
      <c r="W4" s="97"/>
      <c r="X4" s="96" t="s">
        <v>15</v>
      </c>
      <c r="Y4" s="95" t="s">
        <v>14</v>
      </c>
      <c r="Z4" s="64" t="s">
        <v>14</v>
      </c>
      <c r="AA4" s="167" t="s">
        <v>91</v>
      </c>
      <c r="AB4" s="166" t="s">
        <v>90</v>
      </c>
      <c r="AC4" s="95" t="s">
        <v>89</v>
      </c>
    </row>
    <row r="5" spans="1:30">
      <c r="A5" s="83"/>
      <c r="B5" s="90"/>
      <c r="C5" s="93" t="str">
        <f>A8</f>
        <v>（たまひよＪｒ）</v>
      </c>
      <c r="D5" s="92"/>
      <c r="E5" s="92"/>
      <c r="F5" s="94"/>
      <c r="G5" s="93" t="str">
        <f>A12</f>
        <v>(東雲ＢＳＳ）</v>
      </c>
      <c r="H5" s="92"/>
      <c r="I5" s="92"/>
      <c r="J5" s="76"/>
      <c r="K5" s="93" t="str">
        <f>A16</f>
        <v>（フェニックス）</v>
      </c>
      <c r="L5" s="92"/>
      <c r="M5" s="92"/>
      <c r="N5" s="76"/>
      <c r="O5" s="63" t="str">
        <f>IF(A20="","",A20)</f>
        <v/>
      </c>
      <c r="P5" s="62"/>
      <c r="Q5" s="62"/>
      <c r="R5" s="76"/>
      <c r="S5" s="91"/>
      <c r="T5" s="82"/>
      <c r="U5" s="82"/>
      <c r="V5" s="82"/>
      <c r="W5" s="90"/>
      <c r="X5" s="89"/>
      <c r="Y5" s="66"/>
      <c r="Z5" s="82"/>
      <c r="AA5" s="162"/>
      <c r="AB5" s="161"/>
      <c r="AC5" s="66"/>
    </row>
    <row r="6" spans="1:30">
      <c r="A6" s="175"/>
      <c r="B6" s="64"/>
      <c r="C6" s="49"/>
      <c r="D6" s="48"/>
      <c r="E6" s="48"/>
      <c r="F6" s="47"/>
      <c r="G6" s="46" t="str">
        <f>IF(SUM(J7:J9)&gt;=2,"○","×")</f>
        <v>○</v>
      </c>
      <c r="H6" s="45"/>
      <c r="I6" s="44"/>
      <c r="J6" s="43"/>
      <c r="K6" s="46" t="str">
        <f>IF(SUM(N7:N9)&gt;=2,"○","×")</f>
        <v>○</v>
      </c>
      <c r="L6" s="45"/>
      <c r="M6" s="44"/>
      <c r="N6" s="43"/>
      <c r="O6" s="46" t="str">
        <f>IF(R7="","",IF(SUM(R7:R9)&gt;=2,"○","×"))</f>
        <v/>
      </c>
      <c r="P6" s="45"/>
      <c r="Q6" s="44"/>
      <c r="R6" s="43"/>
      <c r="S6" s="87"/>
      <c r="T6" s="87"/>
      <c r="U6" s="88"/>
      <c r="V6" s="88"/>
      <c r="W6" s="87"/>
      <c r="X6" s="42" t="s">
        <v>13</v>
      </c>
      <c r="Y6" s="41">
        <v>1</v>
      </c>
      <c r="Z6" s="60">
        <f>RANK(W9,W6:W21,0)</f>
        <v>1</v>
      </c>
      <c r="AA6" s="148">
        <f>T7</f>
        <v>2</v>
      </c>
      <c r="AB6" s="147">
        <f>T8</f>
        <v>4</v>
      </c>
      <c r="AC6" s="146">
        <f>V9</f>
        <v>52</v>
      </c>
    </row>
    <row r="7" spans="1:30">
      <c r="A7" s="122" t="s">
        <v>178</v>
      </c>
      <c r="B7" s="58"/>
      <c r="C7" s="35"/>
      <c r="D7" s="34"/>
      <c r="E7" s="34"/>
      <c r="F7" s="33"/>
      <c r="G7" s="37">
        <v>21</v>
      </c>
      <c r="H7" s="9" t="str">
        <f>IF(G7="","","-")</f>
        <v>-</v>
      </c>
      <c r="I7" s="36">
        <v>10</v>
      </c>
      <c r="J7" s="9">
        <f>IF(G7="","",IF(G7&gt;I7,1,0))</f>
        <v>1</v>
      </c>
      <c r="K7" s="37">
        <v>21</v>
      </c>
      <c r="L7" s="9" t="str">
        <f>IF(K7="","","-")</f>
        <v>-</v>
      </c>
      <c r="M7" s="36">
        <v>17</v>
      </c>
      <c r="N7" s="9">
        <f>IF(K7="","",IF(K7&gt;M7,1,0))</f>
        <v>1</v>
      </c>
      <c r="O7" s="32"/>
      <c r="P7" s="86" t="str">
        <f>IF(O7="","","-")</f>
        <v/>
      </c>
      <c r="Q7" s="31"/>
      <c r="R7" s="8" t="str">
        <f>IF(O7="","",IF(O7&gt;Q7,1,0))</f>
        <v/>
      </c>
      <c r="S7" s="85" t="s">
        <v>8</v>
      </c>
      <c r="T7" s="85">
        <f>COUNTIF(C6:R6,"○")</f>
        <v>2</v>
      </c>
      <c r="U7" s="84" t="s">
        <v>0</v>
      </c>
      <c r="V7" s="7">
        <f>COUNTIF(C6:R6,"×")</f>
        <v>0</v>
      </c>
      <c r="W7" s="30"/>
      <c r="X7" s="57"/>
      <c r="Y7" s="28"/>
      <c r="Z7" s="56"/>
      <c r="AA7" s="140"/>
      <c r="AB7" s="139"/>
      <c r="AC7" s="138"/>
    </row>
    <row r="8" spans="1:30">
      <c r="A8" s="122" t="s">
        <v>130</v>
      </c>
      <c r="B8" s="58"/>
      <c r="C8" s="35"/>
      <c r="D8" s="34"/>
      <c r="E8" s="34"/>
      <c r="F8" s="33"/>
      <c r="G8" s="37">
        <v>21</v>
      </c>
      <c r="H8" s="9" t="str">
        <f>IF(G8="","","-")</f>
        <v>-</v>
      </c>
      <c r="I8" s="36">
        <v>14</v>
      </c>
      <c r="J8" s="9">
        <f>IF(G8="","",IF(G8&gt;I8,1,0))</f>
        <v>1</v>
      </c>
      <c r="K8" s="37">
        <v>21</v>
      </c>
      <c r="L8" s="9" t="str">
        <f>IF(K8="","","-")</f>
        <v>-</v>
      </c>
      <c r="M8" s="36">
        <v>11</v>
      </c>
      <c r="N8" s="9">
        <f>IF(K8="","",IF(K8&gt;M8,1,0))</f>
        <v>1</v>
      </c>
      <c r="O8" s="32"/>
      <c r="P8" s="86" t="str">
        <f>IF(O8="","","-")</f>
        <v/>
      </c>
      <c r="Q8" s="31"/>
      <c r="R8" s="8" t="str">
        <f>IF(O8="","",IF(O8&gt;Q8,1,0))</f>
        <v/>
      </c>
      <c r="S8" s="85" t="s">
        <v>3</v>
      </c>
      <c r="T8" s="85">
        <f>COUNTIF(F7:F9,1)+COUNTIF(J7:J9,1)+COUNTIF(N7:N9,1)+COUNTIF(R7:R9,1)</f>
        <v>4</v>
      </c>
      <c r="U8" s="84" t="s">
        <v>0</v>
      </c>
      <c r="V8" s="7">
        <f>COUNTIF(F7:F9,0)+COUNTIF(J7:J9,0)+COUNTIF(N7:N9,0)+COUNTIF(R7:R9,0)</f>
        <v>0</v>
      </c>
      <c r="W8" s="30"/>
      <c r="X8" s="57"/>
      <c r="Y8" s="28"/>
      <c r="Z8" s="56"/>
      <c r="AA8" s="140"/>
      <c r="AB8" s="139"/>
      <c r="AC8" s="138"/>
    </row>
    <row r="9" spans="1:30">
      <c r="A9" s="91"/>
      <c r="B9" s="82"/>
      <c r="C9" s="81"/>
      <c r="D9" s="80"/>
      <c r="E9" s="80"/>
      <c r="F9" s="79"/>
      <c r="G9" s="78"/>
      <c r="H9" s="76" t="str">
        <f>IF(G9="","","-")</f>
        <v/>
      </c>
      <c r="I9" s="77"/>
      <c r="J9" s="76" t="str">
        <f>IF(G9="","",IF(G9&gt;I9,1,0))</f>
        <v/>
      </c>
      <c r="K9" s="78"/>
      <c r="L9" s="76" t="str">
        <f>IF(K9="","","-")</f>
        <v/>
      </c>
      <c r="M9" s="77"/>
      <c r="N9" s="76" t="str">
        <f>IF(K9="","",IF(K9&gt;M9,1,0))</f>
        <v/>
      </c>
      <c r="O9" s="75"/>
      <c r="P9" s="74" t="str">
        <f>IF(O9="","","-")</f>
        <v/>
      </c>
      <c r="Q9" s="73"/>
      <c r="R9" s="72" t="str">
        <f>IF(O9="","",IF(O9&gt;Q9,1,0))</f>
        <v/>
      </c>
      <c r="S9" s="71" t="s">
        <v>1</v>
      </c>
      <c r="T9" s="71">
        <f>SUM(C7:C9)+SUM(G7:G9)+SUM(K7:K9)+SUM(O7:O9)</f>
        <v>84</v>
      </c>
      <c r="U9" s="70" t="s">
        <v>0</v>
      </c>
      <c r="V9" s="69">
        <f>SUM(E7:E9)+SUM(I7:I9)+SUM(M7:M9)+SUM(Q7:Q9)</f>
        <v>52</v>
      </c>
      <c r="W9" s="68">
        <f>T9-V9</f>
        <v>32</v>
      </c>
      <c r="X9" s="67"/>
      <c r="Y9" s="66"/>
      <c r="Z9" s="65"/>
      <c r="AA9" s="155"/>
      <c r="AB9" s="154"/>
      <c r="AC9" s="153"/>
    </row>
    <row r="10" spans="1:30">
      <c r="A10" s="175"/>
      <c r="B10" s="64"/>
      <c r="C10" s="63" t="str">
        <f>IF(G6="○","×","○")</f>
        <v>×</v>
      </c>
      <c r="D10" s="62"/>
      <c r="E10" s="61"/>
      <c r="F10" s="9"/>
      <c r="G10" s="35"/>
      <c r="H10" s="34"/>
      <c r="I10" s="34"/>
      <c r="J10" s="33"/>
      <c r="K10" s="63" t="str">
        <f>IF(SUM(N11:N13)&gt;=2,"○","×")</f>
        <v>×</v>
      </c>
      <c r="L10" s="62"/>
      <c r="M10" s="61"/>
      <c r="N10" s="9"/>
      <c r="O10" s="63" t="str">
        <f>IF(R11="","",IF(SUM(R11:R13)&gt;=2,"○","×"))</f>
        <v/>
      </c>
      <c r="P10" s="62"/>
      <c r="Q10" s="61"/>
      <c r="R10" s="9"/>
      <c r="S10" s="30"/>
      <c r="T10" s="30"/>
      <c r="U10" s="7"/>
      <c r="V10" s="7"/>
      <c r="W10" s="30"/>
      <c r="X10" s="42" t="s">
        <v>5</v>
      </c>
      <c r="Y10" s="41">
        <v>3</v>
      </c>
      <c r="Z10" s="60">
        <f>RANK(W13,W9:W21,0)</f>
        <v>3</v>
      </c>
      <c r="AA10" s="140">
        <f>T11</f>
        <v>0</v>
      </c>
      <c r="AB10" s="147">
        <f>T12</f>
        <v>0</v>
      </c>
      <c r="AC10" s="146">
        <f>V13</f>
        <v>84</v>
      </c>
    </row>
    <row r="11" spans="1:30">
      <c r="A11" s="122" t="s">
        <v>177</v>
      </c>
      <c r="B11" s="58"/>
      <c r="C11" s="37">
        <f>I7</f>
        <v>10</v>
      </c>
      <c r="D11" s="9" t="str">
        <f>IF(C11="","","-")</f>
        <v>-</v>
      </c>
      <c r="E11" s="36">
        <f>G7</f>
        <v>21</v>
      </c>
      <c r="F11" s="9">
        <f>IF(C11="","",IF(C11&gt;E11,1,0))</f>
        <v>0</v>
      </c>
      <c r="G11" s="35"/>
      <c r="H11" s="34"/>
      <c r="I11" s="34"/>
      <c r="J11" s="33"/>
      <c r="K11" s="37">
        <v>5</v>
      </c>
      <c r="L11" s="9" t="str">
        <f>IF(K11="","","-")</f>
        <v>-</v>
      </c>
      <c r="M11" s="36">
        <v>21</v>
      </c>
      <c r="N11" s="9">
        <f>IF(K11="","",IF(K11&gt;M11,1,0))</f>
        <v>0</v>
      </c>
      <c r="O11" s="32"/>
      <c r="P11" s="8" t="str">
        <f>IF(O11="","","-")</f>
        <v/>
      </c>
      <c r="Q11" s="31"/>
      <c r="R11" s="8" t="str">
        <f>IF(O11="","",IF(O11&gt;Q11,1,0))</f>
        <v/>
      </c>
      <c r="S11" s="30" t="s">
        <v>8</v>
      </c>
      <c r="T11" s="30">
        <f>COUNTIF(C10:R10,"○")</f>
        <v>0</v>
      </c>
      <c r="U11" s="7" t="s">
        <v>0</v>
      </c>
      <c r="V11" s="7">
        <f>COUNTIF(C10:R10,"×")</f>
        <v>2</v>
      </c>
      <c r="W11" s="30"/>
      <c r="X11" s="57"/>
      <c r="Y11" s="28"/>
      <c r="Z11" s="56"/>
      <c r="AA11" s="140"/>
      <c r="AB11" s="139"/>
      <c r="AC11" s="138"/>
    </row>
    <row r="12" spans="1:30">
      <c r="A12" s="122" t="s">
        <v>176</v>
      </c>
      <c r="B12" s="58"/>
      <c r="C12" s="37">
        <f>I8</f>
        <v>14</v>
      </c>
      <c r="D12" s="9" t="str">
        <f>IF(C12="","","-")</f>
        <v>-</v>
      </c>
      <c r="E12" s="36">
        <f>G8</f>
        <v>21</v>
      </c>
      <c r="F12" s="9">
        <f>IF(C12="","",IF(C12&gt;E12,1,0))</f>
        <v>0</v>
      </c>
      <c r="G12" s="35"/>
      <c r="H12" s="34"/>
      <c r="I12" s="34"/>
      <c r="J12" s="33"/>
      <c r="K12" s="37">
        <v>4</v>
      </c>
      <c r="L12" s="9" t="str">
        <f>IF(K12="","","-")</f>
        <v>-</v>
      </c>
      <c r="M12" s="36">
        <v>21</v>
      </c>
      <c r="N12" s="9">
        <f>IF(K12="","",IF(K12&gt;M12,1,0))</f>
        <v>0</v>
      </c>
      <c r="O12" s="32"/>
      <c r="P12" s="8" t="str">
        <f>IF(O12="","","-")</f>
        <v/>
      </c>
      <c r="Q12" s="31"/>
      <c r="R12" s="8" t="str">
        <f>IF(O12="","",IF(O12&gt;Q12,1,0))</f>
        <v/>
      </c>
      <c r="S12" s="30" t="s">
        <v>3</v>
      </c>
      <c r="T12" s="30">
        <f>COUNTIF(F11:F13,1)+COUNTIF(J11:J13,1)+COUNTIF(N11:N13,1)+COUNTIF(R11:R13,1)</f>
        <v>0</v>
      </c>
      <c r="U12" s="7" t="s">
        <v>0</v>
      </c>
      <c r="V12" s="7">
        <f>COUNTIF(F11:F13,0)+COUNTIF(J11:J13,0)+COUNTIF(N11:N13,0)+COUNTIF(R11:R13,0)</f>
        <v>4</v>
      </c>
      <c r="W12" s="30"/>
      <c r="X12" s="57"/>
      <c r="Y12" s="28"/>
      <c r="Z12" s="56"/>
      <c r="AA12" s="140"/>
      <c r="AB12" s="139"/>
      <c r="AC12" s="138"/>
    </row>
    <row r="13" spans="1:30">
      <c r="A13" s="91"/>
      <c r="B13" s="82"/>
      <c r="C13" s="78" t="str">
        <f>IF(I9="","",I9)</f>
        <v/>
      </c>
      <c r="D13" s="76" t="str">
        <f>IF(C13="","","-")</f>
        <v/>
      </c>
      <c r="E13" s="77" t="str">
        <f>IF(G9="","",G9)</f>
        <v/>
      </c>
      <c r="F13" s="9" t="str">
        <f>IF(C13="","",IF(C13&gt;E13,1,0))</f>
        <v/>
      </c>
      <c r="G13" s="81"/>
      <c r="H13" s="80"/>
      <c r="I13" s="80"/>
      <c r="J13" s="79"/>
      <c r="K13" s="78"/>
      <c r="L13" s="9" t="str">
        <f>IF(K13="","","-")</f>
        <v/>
      </c>
      <c r="M13" s="77"/>
      <c r="N13" s="9" t="str">
        <f>IF(K13="","",IF(K13&gt;M13,1,0))</f>
        <v/>
      </c>
      <c r="O13" s="75"/>
      <c r="P13" s="72" t="str">
        <f>IF(O13="","","-")</f>
        <v/>
      </c>
      <c r="Q13" s="73"/>
      <c r="R13" s="8" t="str">
        <f>IF(O13="","",IF(O13&gt;Q13,1,0))</f>
        <v/>
      </c>
      <c r="S13" s="68" t="s">
        <v>1</v>
      </c>
      <c r="T13" s="68">
        <f>SUM(C11:C13)+SUM(G11:G13)+SUM(K11:K13)+SUM(O11:O13)</f>
        <v>33</v>
      </c>
      <c r="U13" s="69" t="s">
        <v>0</v>
      </c>
      <c r="V13" s="69">
        <f>SUM(E11:E13)+SUM(I11:I13)+SUM(M11:M13)+SUM(Q11:Q13)</f>
        <v>84</v>
      </c>
      <c r="W13" s="68">
        <f>T13-V13</f>
        <v>-51</v>
      </c>
      <c r="X13" s="67"/>
      <c r="Y13" s="66"/>
      <c r="Z13" s="65"/>
      <c r="AA13" s="155"/>
      <c r="AB13" s="154"/>
      <c r="AC13" s="153"/>
    </row>
    <row r="14" spans="1:30">
      <c r="A14" s="175"/>
      <c r="B14" s="64"/>
      <c r="C14" s="46" t="str">
        <f>IF(A15="","",IF(K6="○","×","○"))</f>
        <v>×</v>
      </c>
      <c r="D14" s="45"/>
      <c r="E14" s="44"/>
      <c r="F14" s="43"/>
      <c r="G14" s="46" t="str">
        <f>IF(A15="","",IF(K10="○","×","○"))</f>
        <v>○</v>
      </c>
      <c r="H14" s="45"/>
      <c r="I14" s="44"/>
      <c r="J14" s="43"/>
      <c r="K14" s="49"/>
      <c r="L14" s="48"/>
      <c r="M14" s="48"/>
      <c r="N14" s="47"/>
      <c r="O14" s="46" t="str">
        <f>IF(R15="","",IF(SUM(R15:R17)&gt;=2,"○","×"))</f>
        <v/>
      </c>
      <c r="P14" s="45"/>
      <c r="Q14" s="44"/>
      <c r="R14" s="43"/>
      <c r="S14" s="30"/>
      <c r="T14" s="30"/>
      <c r="U14" s="7"/>
      <c r="V14" s="7"/>
      <c r="W14" s="30"/>
      <c r="X14" s="42" t="s">
        <v>10</v>
      </c>
      <c r="Y14" s="41">
        <v>2</v>
      </c>
      <c r="Z14" s="60">
        <f>IF(C14="","",RANK(W17,W9:W21,0))</f>
        <v>2</v>
      </c>
      <c r="AA14" s="148">
        <f>T15</f>
        <v>1</v>
      </c>
      <c r="AB14" s="147">
        <f>T16</f>
        <v>2</v>
      </c>
      <c r="AC14" s="146">
        <f>V17</f>
        <v>51</v>
      </c>
    </row>
    <row r="15" spans="1:30">
      <c r="A15" s="122" t="s">
        <v>175</v>
      </c>
      <c r="B15" s="58"/>
      <c r="C15" s="37">
        <f>IF(A15="","",M7)</f>
        <v>17</v>
      </c>
      <c r="D15" s="9" t="str">
        <f>IF(C15="","","-")</f>
        <v>-</v>
      </c>
      <c r="E15" s="36">
        <f>IF(C15="","",K7)</f>
        <v>21</v>
      </c>
      <c r="F15" s="9">
        <f>IF(C15="","",IF(C15&gt;E15,1,0))</f>
        <v>0</v>
      </c>
      <c r="G15" s="37">
        <f>IF(A15="","",M11)</f>
        <v>21</v>
      </c>
      <c r="H15" s="9" t="str">
        <f>IF(G15="","","-")</f>
        <v>-</v>
      </c>
      <c r="I15" s="36">
        <f>IF(A15="","",K11)</f>
        <v>5</v>
      </c>
      <c r="J15" s="9">
        <f>IF(G15="","",IF(G15&gt;I15,1,0))</f>
        <v>1</v>
      </c>
      <c r="K15" s="35"/>
      <c r="L15" s="34"/>
      <c r="M15" s="34"/>
      <c r="N15" s="33"/>
      <c r="O15" s="32"/>
      <c r="P15" s="8" t="str">
        <f>IF(O15="","","-")</f>
        <v/>
      </c>
      <c r="Q15" s="31"/>
      <c r="R15" s="8" t="str">
        <f>IF(O15="","",IF(O15&gt;Q15,1,0))</f>
        <v/>
      </c>
      <c r="S15" s="30" t="s">
        <v>8</v>
      </c>
      <c r="T15" s="30">
        <f>IF(A15="","",COUNTIF(C14:R14,"○"))</f>
        <v>1</v>
      </c>
      <c r="U15" s="7" t="s">
        <v>0</v>
      </c>
      <c r="V15" s="7">
        <f>COUNTIF(C14:R14,"×")</f>
        <v>1</v>
      </c>
      <c r="W15" s="30"/>
      <c r="X15" s="57"/>
      <c r="Y15" s="28"/>
      <c r="Z15" s="56"/>
      <c r="AA15" s="140"/>
      <c r="AB15" s="139"/>
      <c r="AC15" s="138"/>
      <c r="AD15" s="172"/>
    </row>
    <row r="16" spans="1:30">
      <c r="A16" s="122" t="s">
        <v>38</v>
      </c>
      <c r="B16" s="58"/>
      <c r="C16" s="37">
        <f>IF(A15="","",M8)</f>
        <v>11</v>
      </c>
      <c r="D16" s="9" t="str">
        <f>IF(C16="","","-")</f>
        <v>-</v>
      </c>
      <c r="E16" s="36">
        <f>IF(C16="","",K8)</f>
        <v>21</v>
      </c>
      <c r="F16" s="9">
        <f>IF(C16="","",IF(C16&gt;E16,1,0))</f>
        <v>0</v>
      </c>
      <c r="G16" s="37">
        <f>IF(A15="","",M12)</f>
        <v>21</v>
      </c>
      <c r="H16" s="9" t="str">
        <f>IF(G16="","","-")</f>
        <v>-</v>
      </c>
      <c r="I16" s="36">
        <f>IF(A15="","",K12)</f>
        <v>4</v>
      </c>
      <c r="J16" s="9">
        <f>IF(G16="","",IF(G16&gt;I16,1,0))</f>
        <v>1</v>
      </c>
      <c r="K16" s="35"/>
      <c r="L16" s="34"/>
      <c r="M16" s="34"/>
      <c r="N16" s="33"/>
      <c r="O16" s="32"/>
      <c r="P16" s="8" t="str">
        <f>IF(O16="","","-")</f>
        <v/>
      </c>
      <c r="Q16" s="31"/>
      <c r="R16" s="8" t="str">
        <f>IF(O16="","",IF(O16&gt;Q16,1,0))</f>
        <v/>
      </c>
      <c r="S16" s="30" t="s">
        <v>3</v>
      </c>
      <c r="T16" s="30">
        <f>COUNTIF(F15:F17,1)+COUNTIF(J15:J17,1)+COUNTIF(N15:N17,1)+COUNTIF(R15:R17,1)</f>
        <v>2</v>
      </c>
      <c r="U16" s="7" t="s">
        <v>0</v>
      </c>
      <c r="V16" s="7">
        <f>COUNTIF(F15:F17,0)+COUNTIF(J15:J17,0)+COUNTIF(N15:N17,0)+COUNTIF(R15:R17,0)</f>
        <v>2</v>
      </c>
      <c r="W16" s="30"/>
      <c r="X16" s="57"/>
      <c r="Y16" s="28"/>
      <c r="Z16" s="56"/>
      <c r="AA16" s="140"/>
      <c r="AB16" s="139"/>
      <c r="AC16" s="138"/>
    </row>
    <row r="17" spans="1:30" ht="14.25" thickBot="1">
      <c r="A17" s="91"/>
      <c r="B17" s="82"/>
      <c r="C17" s="78" t="str">
        <f>IF(M9="","",M9)</f>
        <v/>
      </c>
      <c r="D17" s="76" t="str">
        <f>IF(C17="","","-")</f>
        <v/>
      </c>
      <c r="E17" s="77" t="str">
        <f>IF(K9="","",K9)</f>
        <v/>
      </c>
      <c r="F17" s="9" t="str">
        <f>IF(C17="","",IF(C17&gt;E17,1,0))</f>
        <v/>
      </c>
      <c r="G17" s="37" t="str">
        <f>IF(M13="","",M13)</f>
        <v/>
      </c>
      <c r="H17" s="76" t="str">
        <f>IF(G17="","","-")</f>
        <v/>
      </c>
      <c r="I17" s="36" t="str">
        <f>IF(K13="","",K13)</f>
        <v/>
      </c>
      <c r="J17" s="9" t="str">
        <f>IF(G17="","",IF(G17&gt;I17,1,0))</f>
        <v/>
      </c>
      <c r="K17" s="81"/>
      <c r="L17" s="80"/>
      <c r="M17" s="80"/>
      <c r="N17" s="79"/>
      <c r="O17" s="75"/>
      <c r="P17" s="8" t="str">
        <f>IF(O17="","","-")</f>
        <v/>
      </c>
      <c r="Q17" s="73"/>
      <c r="R17" s="8" t="str">
        <f>IF(O17="","",IF(O17&gt;Q17,1,0))</f>
        <v/>
      </c>
      <c r="S17" s="68" t="s">
        <v>1</v>
      </c>
      <c r="T17" s="68">
        <f>SUM(C15:C17)+SUM(G15:G17)+SUM(K15:K17)+SUM(O15:O17)</f>
        <v>70</v>
      </c>
      <c r="U17" s="69" t="s">
        <v>0</v>
      </c>
      <c r="V17" s="69">
        <f>SUM(E15:E17)+SUM(I15:I17)+SUM(M15:M17)+SUM(Q15:Q17)</f>
        <v>51</v>
      </c>
      <c r="W17" s="68">
        <f>IF(T15="","",T17-V17)</f>
        <v>19</v>
      </c>
      <c r="X17" s="114"/>
      <c r="Y17" s="66"/>
      <c r="Z17" s="65"/>
      <c r="AA17" s="155"/>
      <c r="AB17" s="154"/>
      <c r="AC17" s="153"/>
    </row>
    <row r="18" spans="1:30">
      <c r="A18" s="39"/>
      <c r="B18" s="112"/>
      <c r="C18" s="46" t="str">
        <f>IF(R7="","",IF(O6="○","×","○"))</f>
        <v/>
      </c>
      <c r="D18" s="45"/>
      <c r="E18" s="44"/>
      <c r="F18" s="43"/>
      <c r="G18" s="46" t="str">
        <f>IF(R11="","",IF(O10="○","×","○"))</f>
        <v/>
      </c>
      <c r="H18" s="45"/>
      <c r="I18" s="44"/>
      <c r="J18" s="43"/>
      <c r="K18" s="46" t="str">
        <f>IF(R15="","",IF(O14="○","×","○"))</f>
        <v/>
      </c>
      <c r="L18" s="45"/>
      <c r="M18" s="44"/>
      <c r="N18" s="43"/>
      <c r="O18" s="49"/>
      <c r="P18" s="48"/>
      <c r="Q18" s="48"/>
      <c r="R18" s="47"/>
      <c r="S18" s="30"/>
      <c r="T18" s="30"/>
      <c r="U18" s="7"/>
      <c r="V18" s="7"/>
      <c r="W18" s="30"/>
      <c r="X18" s="174"/>
      <c r="Y18" s="41"/>
      <c r="Z18" s="60" t="str">
        <f>IF(C18="","",RANK(W21,W9:W21,0))</f>
        <v/>
      </c>
      <c r="AA18" s="148" t="str">
        <f>T19</f>
        <v/>
      </c>
      <c r="AB18" s="147" t="str">
        <f>IF(T19="","",T20)</f>
        <v/>
      </c>
      <c r="AC18" s="146" t="str">
        <f>IF(T19="","",V21)</f>
        <v/>
      </c>
    </row>
    <row r="19" spans="1:30">
      <c r="A19" s="59"/>
      <c r="B19" s="58"/>
      <c r="C19" s="37" t="str">
        <f>IF(Q7="","",Q7)</f>
        <v/>
      </c>
      <c r="D19" s="9" t="str">
        <f>IF(C19="","","-")</f>
        <v/>
      </c>
      <c r="E19" s="36" t="str">
        <f>IF(C19="","",O7)</f>
        <v/>
      </c>
      <c r="F19" s="9" t="str">
        <f>IF(C19="","",IF(C19&gt;E19,1,0))</f>
        <v/>
      </c>
      <c r="G19" s="37" t="str">
        <f>IF(Q11="","",Q11)</f>
        <v/>
      </c>
      <c r="H19" s="9" t="str">
        <f>IF(G19="","","-")</f>
        <v/>
      </c>
      <c r="I19" s="36" t="str">
        <f>IF(G19="","",O11)</f>
        <v/>
      </c>
      <c r="J19" s="9" t="str">
        <f>IF(G19="","",IF(G19&gt;I19,1,0))</f>
        <v/>
      </c>
      <c r="K19" s="37" t="str">
        <f>IF(Q15="","",Q15)</f>
        <v/>
      </c>
      <c r="L19" s="9" t="str">
        <f>IF(K19="","","-")</f>
        <v/>
      </c>
      <c r="M19" s="36" t="str">
        <f>IF(K19="","",O15)</f>
        <v/>
      </c>
      <c r="N19" s="9" t="str">
        <f>IF(K19="","",IF(K19&gt;M19,1,0))</f>
        <v/>
      </c>
      <c r="O19" s="35"/>
      <c r="P19" s="34"/>
      <c r="Q19" s="34"/>
      <c r="R19" s="33"/>
      <c r="S19" s="30" t="s">
        <v>8</v>
      </c>
      <c r="T19" s="30" t="str">
        <f>IF(C18="","",COUNTIF(C18:R18,"○"))</f>
        <v/>
      </c>
      <c r="U19" s="7" t="s">
        <v>0</v>
      </c>
      <c r="V19" s="7" t="str">
        <f>IF(T19="","",COUNTIF(C18:R18,"×"))</f>
        <v/>
      </c>
      <c r="W19" s="30"/>
      <c r="X19" s="174"/>
      <c r="Y19" s="28"/>
      <c r="Z19" s="56"/>
      <c r="AA19" s="140"/>
      <c r="AB19" s="139"/>
      <c r="AC19" s="138"/>
      <c r="AD19" s="172"/>
    </row>
    <row r="20" spans="1:30">
      <c r="A20" s="59"/>
      <c r="B20" s="58"/>
      <c r="C20" s="32" t="str">
        <f>IF(Q8="","",Q8)</f>
        <v/>
      </c>
      <c r="D20" s="8" t="str">
        <f>IF(C20="","","-")</f>
        <v/>
      </c>
      <c r="E20" s="31" t="str">
        <f>IF(C20="","",O8)</f>
        <v/>
      </c>
      <c r="F20" s="8" t="str">
        <f>IF(C20="","",IF(C20&gt;E20,1,0))</f>
        <v/>
      </c>
      <c r="G20" s="32" t="str">
        <f>IF(Q12="","",Q12)</f>
        <v/>
      </c>
      <c r="H20" s="8" t="str">
        <f>IF(G20="","","-")</f>
        <v/>
      </c>
      <c r="I20" s="31" t="str">
        <f>IF(G20="","",O12)</f>
        <v/>
      </c>
      <c r="J20" s="8" t="str">
        <f>IF(G20="","",IF(G20&gt;I20,1,0))</f>
        <v/>
      </c>
      <c r="K20" s="32" t="str">
        <f>IF(Q16="","",Q16)</f>
        <v/>
      </c>
      <c r="L20" s="8" t="str">
        <f>IF(K20="","","-")</f>
        <v/>
      </c>
      <c r="M20" s="31" t="str">
        <f>IF(K20="","",O16)</f>
        <v/>
      </c>
      <c r="N20" s="8" t="str">
        <f>IF(K20="","",IF(K20&gt;M20,1,0))</f>
        <v/>
      </c>
      <c r="O20" s="35"/>
      <c r="P20" s="34"/>
      <c r="Q20" s="34"/>
      <c r="R20" s="33"/>
      <c r="S20" s="30" t="s">
        <v>3</v>
      </c>
      <c r="T20" s="30">
        <f>COUNTIF(F19:F21,1)+COUNTIF(J19:J21,1)+COUNTIF(N19:N21,1)+COUNTIF(R19:R21,1)</f>
        <v>0</v>
      </c>
      <c r="U20" s="7" t="s">
        <v>0</v>
      </c>
      <c r="V20" s="7">
        <f>COUNTIF(F19:F21,0)+COUNTIF(J19:J21,0)+COUNTIF(N19:N21,0)+COUNTIF(R19:R21,0)</f>
        <v>0</v>
      </c>
      <c r="W20" s="30"/>
      <c r="X20" s="174"/>
      <c r="Y20" s="28"/>
      <c r="Z20" s="56"/>
      <c r="AA20" s="140"/>
      <c r="AB20" s="139"/>
      <c r="AC20" s="138"/>
    </row>
    <row r="21" spans="1:30" ht="14.25" thickBot="1">
      <c r="A21" s="111"/>
      <c r="B21" s="110"/>
      <c r="C21" s="18" t="str">
        <f>IF(Q9="","",Q9)</f>
        <v/>
      </c>
      <c r="D21" s="16" t="str">
        <f>IF(C21="","","-")</f>
        <v/>
      </c>
      <c r="E21" s="17" t="str">
        <f>IF(C21="","",O9)</f>
        <v/>
      </c>
      <c r="F21" s="16" t="str">
        <f>IF(C21="","",IF(C21&gt;E21,1,0))</f>
        <v/>
      </c>
      <c r="G21" s="18" t="str">
        <f>IF(Q13="","",Q13)</f>
        <v/>
      </c>
      <c r="H21" s="16" t="str">
        <f>IF(G21="","","-")</f>
        <v/>
      </c>
      <c r="I21" s="17" t="str">
        <f>IF(G21="","",O13)</f>
        <v/>
      </c>
      <c r="J21" s="16" t="str">
        <f>IF(G21="","",IF(G21&gt;I21,1,0))</f>
        <v/>
      </c>
      <c r="K21" s="18" t="str">
        <f>IF(Q17="","",Q17)</f>
        <v/>
      </c>
      <c r="L21" s="16" t="str">
        <f>IF(K21="","","-")</f>
        <v/>
      </c>
      <c r="M21" s="17" t="str">
        <f>IF(K21="","",O17)</f>
        <v/>
      </c>
      <c r="N21" s="16" t="str">
        <f>IF(K21="","",IF(K21&gt;M21,1,0))</f>
        <v/>
      </c>
      <c r="O21" s="21"/>
      <c r="P21" s="20"/>
      <c r="Q21" s="20"/>
      <c r="R21" s="19"/>
      <c r="S21" s="14" t="s">
        <v>1</v>
      </c>
      <c r="T21" s="14">
        <f>SUM(C19:C21)+SUM(G19:G21)+SUM(K19:K21)+SUM(O19:O21)</f>
        <v>0</v>
      </c>
      <c r="U21" s="15" t="s">
        <v>0</v>
      </c>
      <c r="V21" s="15">
        <f>SUM(E19:E21)+SUM(I19:I21)+SUM(M19:M21)+SUM(Q19:Q21)</f>
        <v>0</v>
      </c>
      <c r="W21" s="14" t="str">
        <f>IF(T19="","",T21-V21)</f>
        <v/>
      </c>
      <c r="X21" s="173"/>
      <c r="Y21" s="12"/>
      <c r="Z21" s="65"/>
      <c r="AA21" s="132"/>
      <c r="AB21" s="131"/>
      <c r="AC21" s="130"/>
    </row>
    <row r="22" spans="1:30" ht="14.25" thickBot="1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30">
      <c r="A23" s="104" t="s">
        <v>17</v>
      </c>
      <c r="B23" s="97"/>
      <c r="C23" s="102" t="str">
        <f>A26</f>
        <v>五十田　綾乃</v>
      </c>
      <c r="D23" s="101"/>
      <c r="E23" s="101"/>
      <c r="F23" s="103"/>
      <c r="G23" s="102" t="str">
        <f>A30</f>
        <v>平岡　倖音</v>
      </c>
      <c r="H23" s="101"/>
      <c r="I23" s="101"/>
      <c r="J23" s="100"/>
      <c r="K23" s="102" t="str">
        <f>A34</f>
        <v>岡本　奈々</v>
      </c>
      <c r="L23" s="101"/>
      <c r="M23" s="101"/>
      <c r="N23" s="100"/>
      <c r="O23" s="102" t="str">
        <f>IF(A38="","",A38)</f>
        <v/>
      </c>
      <c r="P23" s="101"/>
      <c r="Q23" s="101"/>
      <c r="R23" s="100"/>
      <c r="S23" s="99" t="s">
        <v>16</v>
      </c>
      <c r="T23" s="98"/>
      <c r="U23" s="98"/>
      <c r="V23" s="98"/>
      <c r="W23" s="97"/>
      <c r="X23" s="96" t="s">
        <v>15</v>
      </c>
      <c r="Y23" s="95" t="s">
        <v>14</v>
      </c>
      <c r="Z23" s="64" t="s">
        <v>14</v>
      </c>
      <c r="AA23" s="167" t="s">
        <v>91</v>
      </c>
      <c r="AB23" s="166" t="s">
        <v>90</v>
      </c>
      <c r="AC23" s="95" t="s">
        <v>89</v>
      </c>
    </row>
    <row r="24" spans="1:30">
      <c r="A24" s="83"/>
      <c r="B24" s="90"/>
      <c r="C24" s="93" t="str">
        <f>A27</f>
        <v>（たまひよＪｒ）</v>
      </c>
      <c r="D24" s="92"/>
      <c r="E24" s="92"/>
      <c r="F24" s="94"/>
      <c r="G24" s="93" t="str">
        <f>A31</f>
        <v>（助任ジュニア）</v>
      </c>
      <c r="H24" s="92"/>
      <c r="I24" s="92"/>
      <c r="J24" s="76"/>
      <c r="K24" s="93" t="str">
        <f>A35</f>
        <v>（ミッキーズ）</v>
      </c>
      <c r="L24" s="92"/>
      <c r="M24" s="92"/>
      <c r="N24" s="76"/>
      <c r="O24" s="63" t="str">
        <f>IF(A39="","",A39)</f>
        <v/>
      </c>
      <c r="P24" s="62"/>
      <c r="Q24" s="62"/>
      <c r="R24" s="76"/>
      <c r="S24" s="91"/>
      <c r="T24" s="82"/>
      <c r="U24" s="82"/>
      <c r="V24" s="82"/>
      <c r="W24" s="90"/>
      <c r="X24" s="89"/>
      <c r="Y24" s="66"/>
      <c r="Z24" s="82"/>
      <c r="AA24" s="162"/>
      <c r="AB24" s="161"/>
      <c r="AC24" s="66"/>
    </row>
    <row r="25" spans="1:30">
      <c r="A25" s="175"/>
      <c r="B25" s="64"/>
      <c r="C25" s="49"/>
      <c r="D25" s="48"/>
      <c r="E25" s="48"/>
      <c r="F25" s="47"/>
      <c r="G25" s="46" t="str">
        <f>IF(SUM(J26:J28)&gt;=2,"○","×")</f>
        <v>×</v>
      </c>
      <c r="H25" s="45"/>
      <c r="I25" s="44"/>
      <c r="J25" s="43"/>
      <c r="K25" s="46" t="str">
        <f>IF(SUM(N26:N28)&gt;=2,"○","×")</f>
        <v>○</v>
      </c>
      <c r="L25" s="45"/>
      <c r="M25" s="44"/>
      <c r="N25" s="43"/>
      <c r="O25" s="46" t="str">
        <f>IF(R26="","",IF(SUM(R26:R28)&gt;=2,"○","×"))</f>
        <v/>
      </c>
      <c r="P25" s="45"/>
      <c r="Q25" s="44"/>
      <c r="R25" s="43"/>
      <c r="S25" s="87"/>
      <c r="T25" s="87"/>
      <c r="U25" s="88"/>
      <c r="V25" s="88"/>
      <c r="W25" s="87"/>
      <c r="X25" s="42" t="s">
        <v>10</v>
      </c>
      <c r="Y25" s="41">
        <v>2</v>
      </c>
      <c r="Z25" s="60">
        <f>RANK(W28,W25:W40,0)</f>
        <v>3</v>
      </c>
      <c r="AA25" s="148">
        <f>T26</f>
        <v>1</v>
      </c>
      <c r="AB25" s="147">
        <f>T27</f>
        <v>2</v>
      </c>
      <c r="AC25" s="146">
        <f>V28</f>
        <v>99</v>
      </c>
    </row>
    <row r="26" spans="1:30">
      <c r="A26" s="122" t="s">
        <v>174</v>
      </c>
      <c r="B26" s="58"/>
      <c r="C26" s="35"/>
      <c r="D26" s="34"/>
      <c r="E26" s="34"/>
      <c r="F26" s="33"/>
      <c r="G26" s="37">
        <v>15</v>
      </c>
      <c r="H26" s="9" t="str">
        <f>IF(G26="","","-")</f>
        <v>-</v>
      </c>
      <c r="I26" s="36">
        <v>21</v>
      </c>
      <c r="J26" s="9">
        <f>IF(G26="","",IF(G26&gt;I26,1,0))</f>
        <v>0</v>
      </c>
      <c r="K26" s="37">
        <v>21</v>
      </c>
      <c r="L26" s="9" t="str">
        <f>IF(K26="","","-")</f>
        <v>-</v>
      </c>
      <c r="M26" s="36">
        <v>19</v>
      </c>
      <c r="N26" s="9">
        <f>IF(K26="","",IF(K26&gt;M26,1,0))</f>
        <v>1</v>
      </c>
      <c r="O26" s="32"/>
      <c r="P26" s="86" t="str">
        <f>IF(O26="","","-")</f>
        <v/>
      </c>
      <c r="Q26" s="31"/>
      <c r="R26" s="8" t="str">
        <f>IF(O26="","",IF(O26&gt;Q26,1,0))</f>
        <v/>
      </c>
      <c r="S26" s="85" t="s">
        <v>8</v>
      </c>
      <c r="T26" s="85">
        <f>COUNTIF(C25:R25,"○")</f>
        <v>1</v>
      </c>
      <c r="U26" s="84" t="s">
        <v>0</v>
      </c>
      <c r="V26" s="7">
        <f>COUNTIF(C25:R25,"×")</f>
        <v>1</v>
      </c>
      <c r="W26" s="30"/>
      <c r="X26" s="57"/>
      <c r="Y26" s="28"/>
      <c r="Z26" s="56"/>
      <c r="AA26" s="140"/>
      <c r="AB26" s="139"/>
      <c r="AC26" s="138"/>
    </row>
    <row r="27" spans="1:30">
      <c r="A27" s="122" t="s">
        <v>130</v>
      </c>
      <c r="B27" s="58"/>
      <c r="C27" s="35"/>
      <c r="D27" s="34"/>
      <c r="E27" s="34"/>
      <c r="F27" s="33"/>
      <c r="G27" s="37">
        <v>9</v>
      </c>
      <c r="H27" s="9" t="str">
        <f>IF(G27="","","-")</f>
        <v>-</v>
      </c>
      <c r="I27" s="36">
        <v>21</v>
      </c>
      <c r="J27" s="9">
        <f>IF(G27="","",IF(G27&gt;I27,1,0))</f>
        <v>0</v>
      </c>
      <c r="K27" s="37">
        <v>16</v>
      </c>
      <c r="L27" s="9" t="str">
        <f>IF(K27="","","-")</f>
        <v>-</v>
      </c>
      <c r="M27" s="36">
        <v>21</v>
      </c>
      <c r="N27" s="9">
        <f>IF(K27="","",IF(K27&gt;M27,1,0))</f>
        <v>0</v>
      </c>
      <c r="O27" s="32"/>
      <c r="P27" s="86" t="str">
        <f>IF(O27="","","-")</f>
        <v/>
      </c>
      <c r="Q27" s="31"/>
      <c r="R27" s="8" t="str">
        <f>IF(O27="","",IF(O27&gt;Q27,1,0))</f>
        <v/>
      </c>
      <c r="S27" s="85" t="s">
        <v>3</v>
      </c>
      <c r="T27" s="85">
        <f>COUNTIF(F26:F28,1)+COUNTIF(J26:J28,1)+COUNTIF(N26:N28,1)+COUNTIF(R26:R28,1)</f>
        <v>2</v>
      </c>
      <c r="U27" s="84" t="s">
        <v>0</v>
      </c>
      <c r="V27" s="7">
        <f>COUNTIF(F26:F28,0)+COUNTIF(J26:J28,0)+COUNTIF(N26:N28,0)+COUNTIF(R26:R28,0)</f>
        <v>3</v>
      </c>
      <c r="W27" s="30"/>
      <c r="X27" s="57"/>
      <c r="Y27" s="28"/>
      <c r="Z27" s="56"/>
      <c r="AA27" s="140"/>
      <c r="AB27" s="139"/>
      <c r="AC27" s="138"/>
    </row>
    <row r="28" spans="1:30">
      <c r="A28" s="91"/>
      <c r="B28" s="82"/>
      <c r="C28" s="81"/>
      <c r="D28" s="80"/>
      <c r="E28" s="80"/>
      <c r="F28" s="79"/>
      <c r="G28" s="78"/>
      <c r="H28" s="76" t="str">
        <f>IF(G28="","","-")</f>
        <v/>
      </c>
      <c r="I28" s="77"/>
      <c r="J28" s="76" t="str">
        <f>IF(G28="","",IF(G28&gt;I28,1,0))</f>
        <v/>
      </c>
      <c r="K28" s="78">
        <v>21</v>
      </c>
      <c r="L28" s="76" t="str">
        <f>IF(K28="","","-")</f>
        <v>-</v>
      </c>
      <c r="M28" s="77">
        <v>17</v>
      </c>
      <c r="N28" s="76">
        <f>IF(K28="","",IF(K28&gt;M28,1,0))</f>
        <v>1</v>
      </c>
      <c r="O28" s="75"/>
      <c r="P28" s="74" t="str">
        <f>IF(O28="","","-")</f>
        <v/>
      </c>
      <c r="Q28" s="73"/>
      <c r="R28" s="72" t="str">
        <f>IF(O28="","",IF(O28&gt;Q28,1,0))</f>
        <v/>
      </c>
      <c r="S28" s="71" t="s">
        <v>1</v>
      </c>
      <c r="T28" s="71">
        <f>SUM(C26:C28)+SUM(G26:G28)+SUM(K26:K28)+SUM(O26:O28)</f>
        <v>82</v>
      </c>
      <c r="U28" s="70" t="s">
        <v>0</v>
      </c>
      <c r="V28" s="69">
        <f>SUM(E26:E28)+SUM(I26:I28)+SUM(M26:M28)+SUM(Q26:Q28)</f>
        <v>99</v>
      </c>
      <c r="W28" s="68">
        <f>T28-V28</f>
        <v>-17</v>
      </c>
      <c r="X28" s="67"/>
      <c r="Y28" s="66"/>
      <c r="Z28" s="65"/>
      <c r="AA28" s="155"/>
      <c r="AB28" s="154"/>
      <c r="AC28" s="153"/>
    </row>
    <row r="29" spans="1:30">
      <c r="A29" s="175"/>
      <c r="B29" s="64"/>
      <c r="C29" s="63" t="str">
        <f>IF(G25="○","×","○")</f>
        <v>○</v>
      </c>
      <c r="D29" s="62"/>
      <c r="E29" s="61"/>
      <c r="F29" s="9"/>
      <c r="G29" s="35"/>
      <c r="H29" s="34"/>
      <c r="I29" s="34"/>
      <c r="J29" s="33"/>
      <c r="K29" s="63" t="str">
        <f>IF(SUM(N30:N32)&gt;=2,"○","×")</f>
        <v>○</v>
      </c>
      <c r="L29" s="62"/>
      <c r="M29" s="61"/>
      <c r="N29" s="9"/>
      <c r="O29" s="63" t="str">
        <f>IF(R30="","",IF(SUM(R30:R32)&gt;=2,"○","×"))</f>
        <v/>
      </c>
      <c r="P29" s="62"/>
      <c r="Q29" s="61"/>
      <c r="R29" s="9"/>
      <c r="S29" s="30"/>
      <c r="T29" s="30"/>
      <c r="U29" s="7"/>
      <c r="V29" s="7"/>
      <c r="W29" s="30"/>
      <c r="X29" s="42" t="s">
        <v>13</v>
      </c>
      <c r="Y29" s="41">
        <v>1</v>
      </c>
      <c r="Z29" s="60">
        <f>RANK(W32,W28:W40,0)</f>
        <v>1</v>
      </c>
      <c r="AA29" s="140">
        <f>T30</f>
        <v>2</v>
      </c>
      <c r="AB29" s="147">
        <f>T31</f>
        <v>4</v>
      </c>
      <c r="AC29" s="146">
        <f>V32</f>
        <v>57</v>
      </c>
    </row>
    <row r="30" spans="1:30">
      <c r="A30" s="122" t="s">
        <v>173</v>
      </c>
      <c r="B30" s="58"/>
      <c r="C30" s="37">
        <f>I26</f>
        <v>21</v>
      </c>
      <c r="D30" s="9" t="str">
        <f>IF(C30="","","-")</f>
        <v>-</v>
      </c>
      <c r="E30" s="36">
        <f>G26</f>
        <v>15</v>
      </c>
      <c r="F30" s="9">
        <f>IF(C30="","",IF(C30&gt;E30,1,0))</f>
        <v>1</v>
      </c>
      <c r="G30" s="35"/>
      <c r="H30" s="34"/>
      <c r="I30" s="34"/>
      <c r="J30" s="33"/>
      <c r="K30" s="37">
        <v>21</v>
      </c>
      <c r="L30" s="9" t="str">
        <f>IF(K30="","","-")</f>
        <v>-</v>
      </c>
      <c r="M30" s="36">
        <v>12</v>
      </c>
      <c r="N30" s="9">
        <f>IF(K30="","",IF(K30&gt;M30,1,0))</f>
        <v>1</v>
      </c>
      <c r="O30" s="32"/>
      <c r="P30" s="8" t="str">
        <f>IF(O30="","","-")</f>
        <v/>
      </c>
      <c r="Q30" s="31"/>
      <c r="R30" s="8" t="str">
        <f>IF(O30="","",IF(O30&gt;Q30,1,0))</f>
        <v/>
      </c>
      <c r="S30" s="30" t="s">
        <v>8</v>
      </c>
      <c r="T30" s="30">
        <f>COUNTIF(C29:R29,"○")</f>
        <v>2</v>
      </c>
      <c r="U30" s="7" t="s">
        <v>0</v>
      </c>
      <c r="V30" s="7">
        <f>COUNTIF(C29:R29,"×")</f>
        <v>0</v>
      </c>
      <c r="W30" s="30"/>
      <c r="X30" s="57"/>
      <c r="Y30" s="28"/>
      <c r="Z30" s="56"/>
      <c r="AA30" s="140"/>
      <c r="AB30" s="139"/>
      <c r="AC30" s="138"/>
    </row>
    <row r="31" spans="1:30">
      <c r="A31" s="122" t="s">
        <v>30</v>
      </c>
      <c r="B31" s="58"/>
      <c r="C31" s="37">
        <f>I27</f>
        <v>21</v>
      </c>
      <c r="D31" s="9" t="str">
        <f>IF(C31="","","-")</f>
        <v>-</v>
      </c>
      <c r="E31" s="36">
        <f>G27</f>
        <v>9</v>
      </c>
      <c r="F31" s="9">
        <f>IF(C31="","",IF(C31&gt;E31,1,0))</f>
        <v>1</v>
      </c>
      <c r="G31" s="35"/>
      <c r="H31" s="34"/>
      <c r="I31" s="34"/>
      <c r="J31" s="33"/>
      <c r="K31" s="37">
        <v>23</v>
      </c>
      <c r="L31" s="9" t="str">
        <f>IF(K31="","","-")</f>
        <v>-</v>
      </c>
      <c r="M31" s="36">
        <v>21</v>
      </c>
      <c r="N31" s="9">
        <f>IF(K31="","",IF(K31&gt;M31,1,0))</f>
        <v>1</v>
      </c>
      <c r="O31" s="32"/>
      <c r="P31" s="8" t="str">
        <f>IF(O31="","","-")</f>
        <v/>
      </c>
      <c r="Q31" s="31"/>
      <c r="R31" s="8" t="str">
        <f>IF(O31="","",IF(O31&gt;Q31,1,0))</f>
        <v/>
      </c>
      <c r="S31" s="30" t="s">
        <v>3</v>
      </c>
      <c r="T31" s="30">
        <f>COUNTIF(F30:F32,1)+COUNTIF(J30:J32,1)+COUNTIF(N30:N32,1)+COUNTIF(R30:R32,1)</f>
        <v>4</v>
      </c>
      <c r="U31" s="7" t="s">
        <v>0</v>
      </c>
      <c r="V31" s="7">
        <f>COUNTIF(F30:F32,0)+COUNTIF(J30:J32,0)+COUNTIF(N30:N32,0)+COUNTIF(R30:R32,0)</f>
        <v>0</v>
      </c>
      <c r="W31" s="30"/>
      <c r="X31" s="57"/>
      <c r="Y31" s="28"/>
      <c r="Z31" s="56"/>
      <c r="AA31" s="140"/>
      <c r="AB31" s="139"/>
      <c r="AC31" s="138"/>
    </row>
    <row r="32" spans="1:30">
      <c r="A32" s="91"/>
      <c r="B32" s="82"/>
      <c r="C32" s="78" t="str">
        <f>IF(I28="","",I28)</f>
        <v/>
      </c>
      <c r="D32" s="76" t="str">
        <f>IF(C32="","","-")</f>
        <v/>
      </c>
      <c r="E32" s="77" t="str">
        <f>IF(G28="","",G28)</f>
        <v/>
      </c>
      <c r="F32" s="9" t="str">
        <f>IF(C32="","",IF(C32&gt;E32,1,0))</f>
        <v/>
      </c>
      <c r="G32" s="81"/>
      <c r="H32" s="80"/>
      <c r="I32" s="80"/>
      <c r="J32" s="79"/>
      <c r="K32" s="78"/>
      <c r="L32" s="9" t="str">
        <f>IF(K32="","","-")</f>
        <v/>
      </c>
      <c r="M32" s="77"/>
      <c r="N32" s="9" t="str">
        <f>IF(K32="","",IF(K32&gt;M32,1,0))</f>
        <v/>
      </c>
      <c r="O32" s="75"/>
      <c r="P32" s="72" t="str">
        <f>IF(O32="","","-")</f>
        <v/>
      </c>
      <c r="Q32" s="73"/>
      <c r="R32" s="8" t="str">
        <f>IF(O32="","",IF(O32&gt;Q32,1,0))</f>
        <v/>
      </c>
      <c r="S32" s="68" t="s">
        <v>1</v>
      </c>
      <c r="T32" s="68">
        <f>SUM(C30:C32)+SUM(G30:G32)+SUM(K30:K32)+SUM(O30:O32)</f>
        <v>86</v>
      </c>
      <c r="U32" s="69" t="s">
        <v>0</v>
      </c>
      <c r="V32" s="69">
        <f>SUM(E30:E32)+SUM(I30:I32)+SUM(M30:M32)+SUM(Q30:Q32)</f>
        <v>57</v>
      </c>
      <c r="W32" s="68">
        <f>T32-V32</f>
        <v>29</v>
      </c>
      <c r="X32" s="67"/>
      <c r="Y32" s="66"/>
      <c r="Z32" s="65"/>
      <c r="AA32" s="155"/>
      <c r="AB32" s="154"/>
      <c r="AC32" s="153"/>
    </row>
    <row r="33" spans="1:30">
      <c r="A33" s="175"/>
      <c r="B33" s="64"/>
      <c r="C33" s="46" t="str">
        <f>IF(A34="","",IF(K25="○","×","○"))</f>
        <v>×</v>
      </c>
      <c r="D33" s="45"/>
      <c r="E33" s="44"/>
      <c r="F33" s="43"/>
      <c r="G33" s="46" t="str">
        <f>IF(A34="","",IF(K29="○","×","○"))</f>
        <v>×</v>
      </c>
      <c r="H33" s="45"/>
      <c r="I33" s="44"/>
      <c r="J33" s="43"/>
      <c r="K33" s="49"/>
      <c r="L33" s="48"/>
      <c r="M33" s="48"/>
      <c r="N33" s="47"/>
      <c r="O33" s="46" t="str">
        <f>IF(R34="","",IF(SUM(R34:R36)&gt;=2,"○","×"))</f>
        <v/>
      </c>
      <c r="P33" s="45"/>
      <c r="Q33" s="44"/>
      <c r="R33" s="43"/>
      <c r="S33" s="30"/>
      <c r="T33" s="30"/>
      <c r="U33" s="7"/>
      <c r="V33" s="7"/>
      <c r="W33" s="30"/>
      <c r="X33" s="42" t="s">
        <v>5</v>
      </c>
      <c r="Y33" s="41">
        <v>3</v>
      </c>
      <c r="Z33" s="60">
        <f>IF(C33="","",RANK(W36,W28:W40,0))</f>
        <v>2</v>
      </c>
      <c r="AA33" s="148">
        <f>T34</f>
        <v>0</v>
      </c>
      <c r="AB33" s="147">
        <f>T35</f>
        <v>1</v>
      </c>
      <c r="AC33" s="146">
        <f>V36</f>
        <v>102</v>
      </c>
    </row>
    <row r="34" spans="1:30">
      <c r="A34" s="122" t="s">
        <v>172</v>
      </c>
      <c r="B34" s="58"/>
      <c r="C34" s="37">
        <f>IF(A34="","",M26)</f>
        <v>19</v>
      </c>
      <c r="D34" s="9" t="str">
        <f>IF(C34="","","-")</f>
        <v>-</v>
      </c>
      <c r="E34" s="36">
        <f>IF(C34="","",K26)</f>
        <v>21</v>
      </c>
      <c r="F34" s="9">
        <f>IF(C34="","",IF(C34&gt;E34,1,0))</f>
        <v>0</v>
      </c>
      <c r="G34" s="37">
        <f>IF(A34="","",M30)</f>
        <v>12</v>
      </c>
      <c r="H34" s="9" t="str">
        <f>IF(G34="","","-")</f>
        <v>-</v>
      </c>
      <c r="I34" s="36">
        <f>IF(A34="","",K30)</f>
        <v>21</v>
      </c>
      <c r="J34" s="9">
        <f>IF(G34="","",IF(G34&gt;I34,1,0))</f>
        <v>0</v>
      </c>
      <c r="K34" s="35"/>
      <c r="L34" s="34"/>
      <c r="M34" s="34"/>
      <c r="N34" s="33"/>
      <c r="O34" s="32"/>
      <c r="P34" s="8" t="str">
        <f>IF(O34="","","-")</f>
        <v/>
      </c>
      <c r="Q34" s="31"/>
      <c r="R34" s="8" t="str">
        <f>IF(O34="","",IF(O34&gt;Q34,1,0))</f>
        <v/>
      </c>
      <c r="S34" s="30" t="s">
        <v>8</v>
      </c>
      <c r="T34" s="30">
        <f>IF(A34="","",COUNTIF(C33:R33,"○"))</f>
        <v>0</v>
      </c>
      <c r="U34" s="7" t="s">
        <v>0</v>
      </c>
      <c r="V34" s="7">
        <f>COUNTIF(C33:R33,"×")</f>
        <v>2</v>
      </c>
      <c r="W34" s="30"/>
      <c r="X34" s="57"/>
      <c r="Y34" s="28"/>
      <c r="Z34" s="56"/>
      <c r="AA34" s="140"/>
      <c r="AB34" s="139"/>
      <c r="AC34" s="138"/>
      <c r="AD34" s="172"/>
    </row>
    <row r="35" spans="1:30">
      <c r="A35" s="122" t="s">
        <v>34</v>
      </c>
      <c r="B35" s="58"/>
      <c r="C35" s="37">
        <f>IF(A34="","",M27)</f>
        <v>21</v>
      </c>
      <c r="D35" s="9" t="str">
        <f>IF(C35="","","-")</f>
        <v>-</v>
      </c>
      <c r="E35" s="36">
        <f>IF(C35="","",K27)</f>
        <v>16</v>
      </c>
      <c r="F35" s="9">
        <f>IF(C35="","",IF(C35&gt;E35,1,0))</f>
        <v>1</v>
      </c>
      <c r="G35" s="37">
        <f>IF(A34="","",M31)</f>
        <v>21</v>
      </c>
      <c r="H35" s="9" t="str">
        <f>IF(G35="","","-")</f>
        <v>-</v>
      </c>
      <c r="I35" s="36">
        <f>IF(A34="","",K31)</f>
        <v>23</v>
      </c>
      <c r="J35" s="9">
        <f>IF(G35="","",IF(G35&gt;I35,1,0))</f>
        <v>0</v>
      </c>
      <c r="K35" s="35"/>
      <c r="L35" s="34"/>
      <c r="M35" s="34"/>
      <c r="N35" s="33"/>
      <c r="O35" s="32"/>
      <c r="P35" s="8" t="str">
        <f>IF(O35="","","-")</f>
        <v/>
      </c>
      <c r="Q35" s="31"/>
      <c r="R35" s="8" t="str">
        <f>IF(O35="","",IF(O35&gt;Q35,1,0))</f>
        <v/>
      </c>
      <c r="S35" s="30" t="s">
        <v>3</v>
      </c>
      <c r="T35" s="30">
        <f>COUNTIF(F34:F36,1)+COUNTIF(J34:J36,1)+COUNTIF(N34:N36,1)+COUNTIF(R34:R36,1)</f>
        <v>1</v>
      </c>
      <c r="U35" s="7" t="s">
        <v>0</v>
      </c>
      <c r="V35" s="7">
        <f>COUNTIF(F34:F36,0)+COUNTIF(J34:J36,0)+COUNTIF(N34:N36,0)+COUNTIF(R34:R36,0)</f>
        <v>4</v>
      </c>
      <c r="W35" s="30"/>
      <c r="X35" s="57"/>
      <c r="Y35" s="28"/>
      <c r="Z35" s="56"/>
      <c r="AA35" s="140"/>
      <c r="AB35" s="139"/>
      <c r="AC35" s="138"/>
    </row>
    <row r="36" spans="1:30" ht="14.25" thickBot="1">
      <c r="A36" s="91"/>
      <c r="B36" s="82"/>
      <c r="C36" s="78">
        <f>IF(M28="","",M28)</f>
        <v>17</v>
      </c>
      <c r="D36" s="76" t="str">
        <f>IF(C36="","","-")</f>
        <v>-</v>
      </c>
      <c r="E36" s="77">
        <f>IF(K28="","",K28)</f>
        <v>21</v>
      </c>
      <c r="F36" s="9">
        <f>IF(C36="","",IF(C36&gt;E36,1,0))</f>
        <v>0</v>
      </c>
      <c r="G36" s="37" t="str">
        <f>IF(M32="","",M32)</f>
        <v/>
      </c>
      <c r="H36" s="76" t="str">
        <f>IF(G36="","","-")</f>
        <v/>
      </c>
      <c r="I36" s="36" t="str">
        <f>IF(K32="","",K32)</f>
        <v/>
      </c>
      <c r="J36" s="9" t="str">
        <f>IF(G36="","",IF(G36&gt;I36,1,0))</f>
        <v/>
      </c>
      <c r="K36" s="81"/>
      <c r="L36" s="80"/>
      <c r="M36" s="80"/>
      <c r="N36" s="79"/>
      <c r="O36" s="75"/>
      <c r="P36" s="8" t="str">
        <f>IF(O36="","","-")</f>
        <v/>
      </c>
      <c r="Q36" s="73"/>
      <c r="R36" s="8" t="str">
        <f>IF(O36="","",IF(O36&gt;Q36,1,0))</f>
        <v/>
      </c>
      <c r="S36" s="68" t="s">
        <v>1</v>
      </c>
      <c r="T36" s="68">
        <f>SUM(C34:C36)+SUM(G34:G36)+SUM(K34:K36)+SUM(O34:O36)</f>
        <v>90</v>
      </c>
      <c r="U36" s="69" t="s">
        <v>0</v>
      </c>
      <c r="V36" s="69">
        <f>SUM(E34:E36)+SUM(I34:I36)+SUM(M34:M36)+SUM(Q34:Q36)</f>
        <v>102</v>
      </c>
      <c r="W36" s="68">
        <f>IF(T34="","",T36-V36)</f>
        <v>-12</v>
      </c>
      <c r="X36" s="114"/>
      <c r="Y36" s="66"/>
      <c r="Z36" s="65"/>
      <c r="AA36" s="155"/>
      <c r="AB36" s="154"/>
      <c r="AC36" s="153"/>
    </row>
    <row r="37" spans="1:30">
      <c r="A37" s="39"/>
      <c r="B37" s="112"/>
      <c r="C37" s="46" t="str">
        <f>IF(R26="","",IF(O25="○","×","○"))</f>
        <v/>
      </c>
      <c r="D37" s="45"/>
      <c r="E37" s="44"/>
      <c r="F37" s="43"/>
      <c r="G37" s="46" t="str">
        <f>IF(R30="","",IF(O29="○","×","○"))</f>
        <v/>
      </c>
      <c r="H37" s="45"/>
      <c r="I37" s="44"/>
      <c r="J37" s="43"/>
      <c r="K37" s="46" t="str">
        <f>IF(R34="","",IF(O33="○","×","○"))</f>
        <v/>
      </c>
      <c r="L37" s="45"/>
      <c r="M37" s="44"/>
      <c r="N37" s="43"/>
      <c r="O37" s="49"/>
      <c r="P37" s="48"/>
      <c r="Q37" s="48"/>
      <c r="R37" s="47"/>
      <c r="S37" s="30"/>
      <c r="T37" s="30"/>
      <c r="U37" s="7"/>
      <c r="V37" s="7"/>
      <c r="W37" s="30"/>
      <c r="X37" s="174"/>
      <c r="Y37" s="41"/>
      <c r="Z37" s="60" t="str">
        <f>IF(C37="","",RANK(W40,W28:W40,0))</f>
        <v/>
      </c>
      <c r="AA37" s="148" t="str">
        <f>T38</f>
        <v/>
      </c>
      <c r="AB37" s="147" t="str">
        <f>IF(T38="","",T39)</f>
        <v/>
      </c>
      <c r="AC37" s="146" t="str">
        <f>IF(T38="","",V40)</f>
        <v/>
      </c>
    </row>
    <row r="38" spans="1:30">
      <c r="A38" s="59"/>
      <c r="B38" s="58"/>
      <c r="C38" s="32" t="str">
        <f>IF(Q26="","",Q26)</f>
        <v/>
      </c>
      <c r="D38" s="8" t="str">
        <f>IF(C38="","","-")</f>
        <v/>
      </c>
      <c r="E38" s="31" t="str">
        <f>IF(C38="","",O26)</f>
        <v/>
      </c>
      <c r="F38" s="8" t="str">
        <f>IF(C38="","",IF(C38&gt;E38,1,0))</f>
        <v/>
      </c>
      <c r="G38" s="32" t="str">
        <f>IF(Q30="","",Q30)</f>
        <v/>
      </c>
      <c r="H38" s="8" t="str">
        <f>IF(G38="","","-")</f>
        <v/>
      </c>
      <c r="I38" s="31" t="str">
        <f>IF(G38="","",O30)</f>
        <v/>
      </c>
      <c r="J38" s="8" t="str">
        <f>IF(G38="","",IF(G38&gt;I38,1,0))</f>
        <v/>
      </c>
      <c r="K38" s="32" t="str">
        <f>IF(Q34="","",Q34)</f>
        <v/>
      </c>
      <c r="L38" s="8" t="str">
        <f>IF(K38="","","-")</f>
        <v/>
      </c>
      <c r="M38" s="31" t="str">
        <f>IF(K38="","",O34)</f>
        <v/>
      </c>
      <c r="N38" s="8" t="str">
        <f>IF(K38="","",IF(K38&gt;M38,1,0))</f>
        <v/>
      </c>
      <c r="O38" s="35"/>
      <c r="P38" s="34"/>
      <c r="Q38" s="34"/>
      <c r="R38" s="33"/>
      <c r="S38" s="30" t="s">
        <v>8</v>
      </c>
      <c r="T38" s="30" t="str">
        <f>IF(C37="","",COUNTIF(C37:R37,"○"))</f>
        <v/>
      </c>
      <c r="U38" s="7" t="s">
        <v>0</v>
      </c>
      <c r="V38" s="7" t="str">
        <f>IF(T38="","",COUNTIF(C37:R37,"×"))</f>
        <v/>
      </c>
      <c r="W38" s="30"/>
      <c r="X38" s="174"/>
      <c r="Y38" s="28"/>
      <c r="Z38" s="56"/>
      <c r="AA38" s="140"/>
      <c r="AB38" s="139"/>
      <c r="AC38" s="138"/>
      <c r="AD38" s="172"/>
    </row>
    <row r="39" spans="1:30">
      <c r="A39" s="59"/>
      <c r="B39" s="58"/>
      <c r="C39" s="32" t="str">
        <f>IF(Q27="","",Q27)</f>
        <v/>
      </c>
      <c r="D39" s="8" t="str">
        <f>IF(C39="","","-")</f>
        <v/>
      </c>
      <c r="E39" s="31" t="str">
        <f>IF(C39="","",O27)</f>
        <v/>
      </c>
      <c r="F39" s="8" t="str">
        <f>IF(C39="","",IF(C39&gt;E39,1,0))</f>
        <v/>
      </c>
      <c r="G39" s="32" t="str">
        <f>IF(Q31="","",Q31)</f>
        <v/>
      </c>
      <c r="H39" s="8" t="str">
        <f>IF(G39="","","-")</f>
        <v/>
      </c>
      <c r="I39" s="31" t="str">
        <f>IF(G39="","",O31)</f>
        <v/>
      </c>
      <c r="J39" s="8" t="str">
        <f>IF(G39="","",IF(G39&gt;I39,1,0))</f>
        <v/>
      </c>
      <c r="K39" s="32" t="str">
        <f>IF(Q35="","",Q35)</f>
        <v/>
      </c>
      <c r="L39" s="8" t="str">
        <f>IF(K39="","","-")</f>
        <v/>
      </c>
      <c r="M39" s="31" t="str">
        <f>IF(K39="","",O35)</f>
        <v/>
      </c>
      <c r="N39" s="8" t="str">
        <f>IF(K39="","",IF(K39&gt;M39,1,0))</f>
        <v/>
      </c>
      <c r="O39" s="35"/>
      <c r="P39" s="34"/>
      <c r="Q39" s="34"/>
      <c r="R39" s="33"/>
      <c r="S39" s="30" t="s">
        <v>3</v>
      </c>
      <c r="T39" s="30">
        <f>COUNTIF(F38:F40,1)+COUNTIF(J38:J40,1)+COUNTIF(N38:N40,1)+COUNTIF(R38:R40,1)</f>
        <v>0</v>
      </c>
      <c r="U39" s="7" t="s">
        <v>0</v>
      </c>
      <c r="V39" s="7">
        <f>COUNTIF(F38:F40,0)+COUNTIF(J38:J40,0)+COUNTIF(N38:N40,0)+COUNTIF(R38:R40,0)</f>
        <v>0</v>
      </c>
      <c r="W39" s="30"/>
      <c r="X39" s="174"/>
      <c r="Y39" s="28"/>
      <c r="Z39" s="56"/>
      <c r="AA39" s="140"/>
      <c r="AB39" s="139"/>
      <c r="AC39" s="138"/>
    </row>
    <row r="40" spans="1:30" ht="14.25" thickBot="1">
      <c r="A40" s="111"/>
      <c r="B40" s="110"/>
      <c r="C40" s="18" t="str">
        <f>IF(Q28="","",Q28)</f>
        <v/>
      </c>
      <c r="D40" s="16" t="str">
        <f>IF(C40="","","-")</f>
        <v/>
      </c>
      <c r="E40" s="17" t="str">
        <f>IF(C40="","",O28)</f>
        <v/>
      </c>
      <c r="F40" s="16" t="str">
        <f>IF(C40="","",IF(C40&gt;E40,1,0))</f>
        <v/>
      </c>
      <c r="G40" s="18" t="str">
        <f>IF(Q32="","",Q32)</f>
        <v/>
      </c>
      <c r="H40" s="16" t="str">
        <f>IF(G40="","","-")</f>
        <v/>
      </c>
      <c r="I40" s="17" t="str">
        <f>IF(G40="","",O32)</f>
        <v/>
      </c>
      <c r="J40" s="16" t="str">
        <f>IF(G40="","",IF(G40&gt;I40,1,0))</f>
        <v/>
      </c>
      <c r="K40" s="18" t="str">
        <f>IF(Q36="","",Q36)</f>
        <v/>
      </c>
      <c r="L40" s="16" t="str">
        <f>IF(K40="","","-")</f>
        <v/>
      </c>
      <c r="M40" s="17" t="str">
        <f>IF(K40="","",O36)</f>
        <v/>
      </c>
      <c r="N40" s="16" t="str">
        <f>IF(K40="","",IF(K40&gt;M40,1,0))</f>
        <v/>
      </c>
      <c r="O40" s="21"/>
      <c r="P40" s="20"/>
      <c r="Q40" s="20"/>
      <c r="R40" s="19"/>
      <c r="S40" s="14" t="s">
        <v>1</v>
      </c>
      <c r="T40" s="14">
        <f>SUM(C38:C40)+SUM(G38:G40)+SUM(K38:K40)+SUM(O38:O40)</f>
        <v>0</v>
      </c>
      <c r="U40" s="15" t="s">
        <v>0</v>
      </c>
      <c r="V40" s="15">
        <f>SUM(E38:E40)+SUM(I38:I40)+SUM(M38:M40)+SUM(Q38:Q40)</f>
        <v>0</v>
      </c>
      <c r="W40" s="14" t="str">
        <f>IF(T38="","",T40-V40)</f>
        <v/>
      </c>
      <c r="X40" s="173"/>
      <c r="Y40" s="12"/>
      <c r="Z40" s="65"/>
      <c r="AA40" s="132"/>
      <c r="AB40" s="131"/>
      <c r="AC40" s="130"/>
    </row>
    <row r="41" spans="1:30" ht="14.25" thickBot="1"/>
    <row r="42" spans="1:30">
      <c r="A42" s="104" t="s">
        <v>54</v>
      </c>
      <c r="B42" s="97"/>
      <c r="C42" s="102" t="str">
        <f>A45</f>
        <v>樋口　未羽</v>
      </c>
      <c r="D42" s="101"/>
      <c r="E42" s="101"/>
      <c r="F42" s="103"/>
      <c r="G42" s="102" t="str">
        <f>A49</f>
        <v>末井　優里菜</v>
      </c>
      <c r="H42" s="101"/>
      <c r="I42" s="101"/>
      <c r="J42" s="100"/>
      <c r="K42" s="102" t="str">
        <f>A53</f>
        <v>江見　日和菜</v>
      </c>
      <c r="L42" s="101"/>
      <c r="M42" s="101"/>
      <c r="N42" s="100"/>
      <c r="O42" s="102" t="str">
        <f>IF(A57="","",A57)</f>
        <v>山本　萌愛</v>
      </c>
      <c r="P42" s="101"/>
      <c r="Q42" s="101"/>
      <c r="R42" s="100"/>
      <c r="S42" s="99" t="s">
        <v>16</v>
      </c>
      <c r="T42" s="98"/>
      <c r="U42" s="98"/>
      <c r="V42" s="98"/>
      <c r="W42" s="97"/>
      <c r="X42" s="96" t="s">
        <v>15</v>
      </c>
      <c r="Y42" s="95" t="s">
        <v>14</v>
      </c>
      <c r="Z42" s="64" t="s">
        <v>14</v>
      </c>
      <c r="AA42" s="167" t="s">
        <v>91</v>
      </c>
      <c r="AB42" s="166" t="s">
        <v>90</v>
      </c>
      <c r="AC42" s="95" t="s">
        <v>89</v>
      </c>
    </row>
    <row r="43" spans="1:30">
      <c r="A43" s="83"/>
      <c r="B43" s="90"/>
      <c r="C43" s="93" t="str">
        <f>A46</f>
        <v>（北島Ｂａｍｂｉ）</v>
      </c>
      <c r="D43" s="92"/>
      <c r="E43" s="92"/>
      <c r="F43" s="94"/>
      <c r="G43" s="93" t="str">
        <f>A50</f>
        <v>（ミッキーズ）</v>
      </c>
      <c r="H43" s="92"/>
      <c r="I43" s="92"/>
      <c r="J43" s="76"/>
      <c r="K43" s="93" t="str">
        <f>A54</f>
        <v>（ＡＢＣジュニア）</v>
      </c>
      <c r="L43" s="92"/>
      <c r="M43" s="92"/>
      <c r="N43" s="76"/>
      <c r="O43" s="63" t="str">
        <f>IF(A58="","",A58)</f>
        <v>（神郷ＪＢＣ）</v>
      </c>
      <c r="P43" s="62"/>
      <c r="Q43" s="62"/>
      <c r="R43" s="76"/>
      <c r="S43" s="91"/>
      <c r="T43" s="82"/>
      <c r="U43" s="82"/>
      <c r="V43" s="82"/>
      <c r="W43" s="90"/>
      <c r="X43" s="89"/>
      <c r="Y43" s="66"/>
      <c r="Z43" s="82"/>
      <c r="AA43" s="162"/>
      <c r="AB43" s="161"/>
      <c r="AC43" s="66"/>
    </row>
    <row r="44" spans="1:30">
      <c r="A44" s="175"/>
      <c r="B44" s="64"/>
      <c r="C44" s="49"/>
      <c r="D44" s="48"/>
      <c r="E44" s="48"/>
      <c r="F44" s="47"/>
      <c r="G44" s="46" t="str">
        <f>IF(SUM(J45:J47)&gt;=2,"○","×")</f>
        <v>○</v>
      </c>
      <c r="H44" s="45"/>
      <c r="I44" s="44"/>
      <c r="J44" s="43"/>
      <c r="K44" s="46" t="str">
        <f>IF(SUM(N45:N47)&gt;=2,"○","×")</f>
        <v>○</v>
      </c>
      <c r="L44" s="45"/>
      <c r="M44" s="44"/>
      <c r="N44" s="43"/>
      <c r="O44" s="46" t="str">
        <f>IF(R45="","",IF(SUM(R45:R47)&gt;=2,"○","×"))</f>
        <v>○</v>
      </c>
      <c r="P44" s="45"/>
      <c r="Q44" s="44"/>
      <c r="R44" s="43"/>
      <c r="S44" s="87"/>
      <c r="T44" s="87"/>
      <c r="U44" s="88"/>
      <c r="V44" s="88"/>
      <c r="W44" s="87"/>
      <c r="X44" s="42" t="s">
        <v>47</v>
      </c>
      <c r="Y44" s="41">
        <v>1</v>
      </c>
      <c r="Z44" s="60">
        <f>RANK(W47,W44:W59,0)</f>
        <v>1</v>
      </c>
      <c r="AA44" s="148">
        <f>T45</f>
        <v>3</v>
      </c>
      <c r="AB44" s="147">
        <f>T46</f>
        <v>6</v>
      </c>
      <c r="AC44" s="146">
        <f>V47</f>
        <v>75</v>
      </c>
    </row>
    <row r="45" spans="1:30">
      <c r="A45" s="122" t="s">
        <v>171</v>
      </c>
      <c r="B45" s="58"/>
      <c r="C45" s="35"/>
      <c r="D45" s="34"/>
      <c r="E45" s="34"/>
      <c r="F45" s="33"/>
      <c r="G45" s="37">
        <v>21</v>
      </c>
      <c r="H45" s="9" t="str">
        <f>IF(G45="","","-")</f>
        <v>-</v>
      </c>
      <c r="I45" s="36">
        <v>17</v>
      </c>
      <c r="J45" s="9">
        <f>IF(G45="","",IF(G45&gt;I45,1,0))</f>
        <v>1</v>
      </c>
      <c r="K45" s="37">
        <v>21</v>
      </c>
      <c r="L45" s="9" t="str">
        <f>IF(K45="","","-")</f>
        <v>-</v>
      </c>
      <c r="M45" s="36">
        <v>9</v>
      </c>
      <c r="N45" s="9">
        <f>IF(K45="","",IF(K45&gt;M45,1,0))</f>
        <v>1</v>
      </c>
      <c r="O45" s="37">
        <v>21</v>
      </c>
      <c r="P45" s="171" t="str">
        <f>IF(O45="","","-")</f>
        <v>-</v>
      </c>
      <c r="Q45" s="36">
        <v>11</v>
      </c>
      <c r="R45" s="9">
        <f>IF(O45="","",IF(O45&gt;Q45,1,0))</f>
        <v>1</v>
      </c>
      <c r="S45" s="85" t="s">
        <v>8</v>
      </c>
      <c r="T45" s="85">
        <f>COUNTIF(C44:R44,"○")</f>
        <v>3</v>
      </c>
      <c r="U45" s="84" t="s">
        <v>0</v>
      </c>
      <c r="V45" s="7">
        <f>COUNTIF(C44:R44,"×")</f>
        <v>0</v>
      </c>
      <c r="W45" s="30"/>
      <c r="X45" s="57"/>
      <c r="Y45" s="28"/>
      <c r="Z45" s="56"/>
      <c r="AA45" s="140"/>
      <c r="AB45" s="139"/>
      <c r="AC45" s="138"/>
    </row>
    <row r="46" spans="1:30">
      <c r="A46" s="122" t="s">
        <v>32</v>
      </c>
      <c r="B46" s="58"/>
      <c r="C46" s="35"/>
      <c r="D46" s="34"/>
      <c r="E46" s="34"/>
      <c r="F46" s="33"/>
      <c r="G46" s="37">
        <v>21</v>
      </c>
      <c r="H46" s="9" t="str">
        <f>IF(G46="","","-")</f>
        <v>-</v>
      </c>
      <c r="I46" s="36">
        <v>12</v>
      </c>
      <c r="J46" s="9">
        <f>IF(G46="","",IF(G46&gt;I46,1,0))</f>
        <v>1</v>
      </c>
      <c r="K46" s="37">
        <v>21</v>
      </c>
      <c r="L46" s="9" t="str">
        <f>IF(K46="","","-")</f>
        <v>-</v>
      </c>
      <c r="M46" s="36">
        <v>14</v>
      </c>
      <c r="N46" s="9">
        <f>IF(K46="","",IF(K46&gt;M46,1,0))</f>
        <v>1</v>
      </c>
      <c r="O46" s="37">
        <v>21</v>
      </c>
      <c r="P46" s="171" t="str">
        <f>IF(O46="","","-")</f>
        <v>-</v>
      </c>
      <c r="Q46" s="36">
        <v>12</v>
      </c>
      <c r="R46" s="9">
        <f>IF(O46="","",IF(O46&gt;Q46,1,0))</f>
        <v>1</v>
      </c>
      <c r="S46" s="85" t="s">
        <v>3</v>
      </c>
      <c r="T46" s="85">
        <f>COUNTIF(F45:F47,1)+COUNTIF(J45:J47,1)+COUNTIF(N45:N47,1)+COUNTIF(R45:R47,1)</f>
        <v>6</v>
      </c>
      <c r="U46" s="84" t="s">
        <v>0</v>
      </c>
      <c r="V46" s="7">
        <f>COUNTIF(F45:F47,0)+COUNTIF(J45:J47,0)+COUNTIF(N45:N47,0)+COUNTIF(R45:R47,0)</f>
        <v>0</v>
      </c>
      <c r="W46" s="30"/>
      <c r="X46" s="57"/>
      <c r="Y46" s="28"/>
      <c r="Z46" s="56"/>
      <c r="AA46" s="140"/>
      <c r="AB46" s="139"/>
      <c r="AC46" s="138"/>
    </row>
    <row r="47" spans="1:30">
      <c r="A47" s="91"/>
      <c r="B47" s="82"/>
      <c r="C47" s="81"/>
      <c r="D47" s="80"/>
      <c r="E47" s="80"/>
      <c r="F47" s="79"/>
      <c r="G47" s="78"/>
      <c r="H47" s="76" t="str">
        <f>IF(G47="","","-")</f>
        <v/>
      </c>
      <c r="I47" s="77"/>
      <c r="J47" s="76" t="str">
        <f>IF(G47="","",IF(G47&gt;I47,1,0))</f>
        <v/>
      </c>
      <c r="K47" s="78"/>
      <c r="L47" s="76" t="str">
        <f>IF(K47="","","-")</f>
        <v/>
      </c>
      <c r="M47" s="77"/>
      <c r="N47" s="76" t="str">
        <f>IF(K47="","",IF(K47&gt;M47,1,0))</f>
        <v/>
      </c>
      <c r="O47" s="78"/>
      <c r="P47" s="170" t="str">
        <f>IF(O47="","","-")</f>
        <v/>
      </c>
      <c r="Q47" s="77"/>
      <c r="R47" s="76" t="str">
        <f>IF(O47="","",IF(O47&gt;Q47,1,0))</f>
        <v/>
      </c>
      <c r="S47" s="71" t="s">
        <v>1</v>
      </c>
      <c r="T47" s="71">
        <f>SUM(C45:C47)+SUM(G45:G47)+SUM(K45:K47)+SUM(O45:O47)</f>
        <v>126</v>
      </c>
      <c r="U47" s="70" t="s">
        <v>0</v>
      </c>
      <c r="V47" s="69">
        <f>SUM(E45:E47)+SUM(I45:I47)+SUM(M45:M47)+SUM(Q45:Q47)</f>
        <v>75</v>
      </c>
      <c r="W47" s="68">
        <f>T47-V47</f>
        <v>51</v>
      </c>
      <c r="X47" s="67"/>
      <c r="Y47" s="66"/>
      <c r="Z47" s="65"/>
      <c r="AA47" s="155"/>
      <c r="AB47" s="154"/>
      <c r="AC47" s="153"/>
    </row>
    <row r="48" spans="1:30">
      <c r="A48" s="175"/>
      <c r="B48" s="64"/>
      <c r="C48" s="63" t="str">
        <f>IF(G44="○","×","○")</f>
        <v>×</v>
      </c>
      <c r="D48" s="62"/>
      <c r="E48" s="61"/>
      <c r="F48" s="9"/>
      <c r="G48" s="35"/>
      <c r="H48" s="34"/>
      <c r="I48" s="34"/>
      <c r="J48" s="33"/>
      <c r="K48" s="63" t="str">
        <f>IF(SUM(N49:N51)&gt;=2,"○","×")</f>
        <v>×</v>
      </c>
      <c r="L48" s="62"/>
      <c r="M48" s="61"/>
      <c r="N48" s="9"/>
      <c r="O48" s="63" t="str">
        <f>IF(R49="","",IF(SUM(R49:R51)&gt;=2,"○","×"))</f>
        <v>○</v>
      </c>
      <c r="P48" s="62"/>
      <c r="Q48" s="61"/>
      <c r="R48" s="9"/>
      <c r="S48" s="30"/>
      <c r="T48" s="30"/>
      <c r="U48" s="7"/>
      <c r="V48" s="7"/>
      <c r="W48" s="30"/>
      <c r="X48" s="42" t="s">
        <v>40</v>
      </c>
      <c r="Y48" s="41">
        <v>3</v>
      </c>
      <c r="Z48" s="60">
        <f>RANK(W51,W47:W59,0)</f>
        <v>3</v>
      </c>
      <c r="AA48" s="140">
        <f>T49</f>
        <v>1</v>
      </c>
      <c r="AB48" s="147">
        <f>T50</f>
        <v>2</v>
      </c>
      <c r="AC48" s="146">
        <f>V51</f>
        <v>110</v>
      </c>
    </row>
    <row r="49" spans="1:30">
      <c r="A49" s="122" t="s">
        <v>170</v>
      </c>
      <c r="B49" s="58"/>
      <c r="C49" s="37">
        <f>I45</f>
        <v>17</v>
      </c>
      <c r="D49" s="9" t="str">
        <f>IF(C49="","","-")</f>
        <v>-</v>
      </c>
      <c r="E49" s="36">
        <f>G45</f>
        <v>21</v>
      </c>
      <c r="F49" s="9">
        <f>IF(C49="","",IF(C49&gt;E49,1,0))</f>
        <v>0</v>
      </c>
      <c r="G49" s="35"/>
      <c r="H49" s="34"/>
      <c r="I49" s="34"/>
      <c r="J49" s="33"/>
      <c r="K49" s="37">
        <v>15</v>
      </c>
      <c r="L49" s="9" t="str">
        <f>IF(K49="","","-")</f>
        <v>-</v>
      </c>
      <c r="M49" s="36">
        <v>21</v>
      </c>
      <c r="N49" s="9">
        <f>IF(K49="","",IF(K49&gt;M49,1,0))</f>
        <v>0</v>
      </c>
      <c r="O49" s="37">
        <v>21</v>
      </c>
      <c r="P49" s="9" t="str">
        <f>IF(O49="","","-")</f>
        <v>-</v>
      </c>
      <c r="Q49" s="36">
        <v>16</v>
      </c>
      <c r="R49" s="9">
        <f>IF(O49="","",IF(O49&gt;Q49,1,0))</f>
        <v>1</v>
      </c>
      <c r="S49" s="30" t="s">
        <v>8</v>
      </c>
      <c r="T49" s="30">
        <f>COUNTIF(C48:R48,"○")</f>
        <v>1</v>
      </c>
      <c r="U49" s="7" t="s">
        <v>0</v>
      </c>
      <c r="V49" s="7">
        <f>COUNTIF(C48:R48,"×")</f>
        <v>2</v>
      </c>
      <c r="W49" s="30"/>
      <c r="X49" s="57"/>
      <c r="Y49" s="28"/>
      <c r="Z49" s="56"/>
      <c r="AA49" s="140"/>
      <c r="AB49" s="139"/>
      <c r="AC49" s="138"/>
    </row>
    <row r="50" spans="1:30">
      <c r="A50" s="122" t="s">
        <v>34</v>
      </c>
      <c r="B50" s="58"/>
      <c r="C50" s="37">
        <f>I46</f>
        <v>12</v>
      </c>
      <c r="D50" s="9" t="str">
        <f>IF(C50="","","-")</f>
        <v>-</v>
      </c>
      <c r="E50" s="36">
        <f>G46</f>
        <v>21</v>
      </c>
      <c r="F50" s="9">
        <f>IF(C50="","",IF(C50&gt;E50,1,0))</f>
        <v>0</v>
      </c>
      <c r="G50" s="35"/>
      <c r="H50" s="34"/>
      <c r="I50" s="34"/>
      <c r="J50" s="33"/>
      <c r="K50" s="37">
        <v>14</v>
      </c>
      <c r="L50" s="9" t="str">
        <f>IF(K50="","","-")</f>
        <v>-</v>
      </c>
      <c r="M50" s="36">
        <v>21</v>
      </c>
      <c r="N50" s="9">
        <f>IF(K50="","",IF(K50&gt;M50,1,0))</f>
        <v>0</v>
      </c>
      <c r="O50" s="37">
        <v>21</v>
      </c>
      <c r="P50" s="9" t="str">
        <f>IF(O50="","","-")</f>
        <v>-</v>
      </c>
      <c r="Q50" s="36">
        <v>10</v>
      </c>
      <c r="R50" s="9">
        <f>IF(O50="","",IF(O50&gt;Q50,1,0))</f>
        <v>1</v>
      </c>
      <c r="S50" s="30" t="s">
        <v>3</v>
      </c>
      <c r="T50" s="30">
        <f>COUNTIF(F49:F51,1)+COUNTIF(J49:J51,1)+COUNTIF(N49:N51,1)+COUNTIF(R49:R51,1)</f>
        <v>2</v>
      </c>
      <c r="U50" s="7" t="s">
        <v>0</v>
      </c>
      <c r="V50" s="7">
        <f>COUNTIF(F49:F51,0)+COUNTIF(J49:J51,0)+COUNTIF(N49:N51,0)+COUNTIF(R49:R51,0)</f>
        <v>4</v>
      </c>
      <c r="W50" s="30"/>
      <c r="X50" s="57"/>
      <c r="Y50" s="28"/>
      <c r="Z50" s="56"/>
      <c r="AA50" s="140"/>
      <c r="AB50" s="139"/>
      <c r="AC50" s="138"/>
    </row>
    <row r="51" spans="1:30">
      <c r="A51" s="91"/>
      <c r="B51" s="82"/>
      <c r="C51" s="78" t="str">
        <f>IF(I47="","",I47)</f>
        <v/>
      </c>
      <c r="D51" s="76" t="str">
        <f>IF(C51="","","-")</f>
        <v/>
      </c>
      <c r="E51" s="77" t="str">
        <f>IF(G47="","",G47)</f>
        <v/>
      </c>
      <c r="F51" s="9" t="str">
        <f>IF(C51="","",IF(C51&gt;E51,1,0))</f>
        <v/>
      </c>
      <c r="G51" s="81"/>
      <c r="H51" s="80"/>
      <c r="I51" s="80"/>
      <c r="J51" s="79"/>
      <c r="K51" s="78"/>
      <c r="L51" s="9" t="str">
        <f>IF(K51="","","-")</f>
        <v/>
      </c>
      <c r="M51" s="77"/>
      <c r="N51" s="9" t="str">
        <f>IF(K51="","",IF(K51&gt;M51,1,0))</f>
        <v/>
      </c>
      <c r="O51" s="78"/>
      <c r="P51" s="76" t="str">
        <f>IF(O51="","","-")</f>
        <v/>
      </c>
      <c r="Q51" s="77"/>
      <c r="R51" s="9" t="str">
        <f>IF(O51="","",IF(O51&gt;Q51,1,0))</f>
        <v/>
      </c>
      <c r="S51" s="68" t="s">
        <v>1</v>
      </c>
      <c r="T51" s="68">
        <f>SUM(C49:C51)+SUM(G49:G51)+SUM(K49:K51)+SUM(O49:O51)</f>
        <v>100</v>
      </c>
      <c r="U51" s="69" t="s">
        <v>0</v>
      </c>
      <c r="V51" s="69">
        <f>SUM(E49:E51)+SUM(I49:I51)+SUM(M49:M51)+SUM(Q49:Q51)</f>
        <v>110</v>
      </c>
      <c r="W51" s="68">
        <f>T51-V51</f>
        <v>-10</v>
      </c>
      <c r="X51" s="67"/>
      <c r="Y51" s="66"/>
      <c r="Z51" s="65"/>
      <c r="AA51" s="155"/>
      <c r="AB51" s="154"/>
      <c r="AC51" s="153"/>
    </row>
    <row r="52" spans="1:30">
      <c r="A52" s="175"/>
      <c r="B52" s="64"/>
      <c r="C52" s="46" t="str">
        <f>IF(A53="","",IF(K44="○","×","○"))</f>
        <v>×</v>
      </c>
      <c r="D52" s="45"/>
      <c r="E52" s="44"/>
      <c r="F52" s="43"/>
      <c r="G52" s="46" t="str">
        <f>IF(A53="","",IF(K48="○","×","○"))</f>
        <v>○</v>
      </c>
      <c r="H52" s="45"/>
      <c r="I52" s="44"/>
      <c r="J52" s="43"/>
      <c r="K52" s="49"/>
      <c r="L52" s="48"/>
      <c r="M52" s="48"/>
      <c r="N52" s="47"/>
      <c r="O52" s="46" t="str">
        <f>IF(R53="","",IF(SUM(R53:R55)&gt;=2,"○","×"))</f>
        <v>○</v>
      </c>
      <c r="P52" s="45"/>
      <c r="Q52" s="44"/>
      <c r="R52" s="43"/>
      <c r="S52" s="30"/>
      <c r="T52" s="30"/>
      <c r="U52" s="7"/>
      <c r="V52" s="7"/>
      <c r="W52" s="30"/>
      <c r="X52" s="42" t="s">
        <v>42</v>
      </c>
      <c r="Y52" s="41">
        <v>2</v>
      </c>
      <c r="Z52" s="60">
        <f>IF(C52="","",RANK(W55,W47:W59,0))</f>
        <v>2</v>
      </c>
      <c r="AA52" s="148">
        <f>T53</f>
        <v>2</v>
      </c>
      <c r="AB52" s="147">
        <f>T54</f>
        <v>4</v>
      </c>
      <c r="AC52" s="146">
        <f>V55</f>
        <v>95</v>
      </c>
    </row>
    <row r="53" spans="1:30">
      <c r="A53" s="122" t="s">
        <v>169</v>
      </c>
      <c r="B53" s="58"/>
      <c r="C53" s="37">
        <f>IF(A53="","",M45)</f>
        <v>9</v>
      </c>
      <c r="D53" s="9" t="str">
        <f>IF(C53="","","-")</f>
        <v>-</v>
      </c>
      <c r="E53" s="36">
        <f>IF(C53="","",K45)</f>
        <v>21</v>
      </c>
      <c r="F53" s="9">
        <f>IF(C53="","",IF(C53&gt;E53,1,0))</f>
        <v>0</v>
      </c>
      <c r="G53" s="37">
        <f>IF(A53="","",M49)</f>
        <v>21</v>
      </c>
      <c r="H53" s="9" t="str">
        <f>IF(G53="","","-")</f>
        <v>-</v>
      </c>
      <c r="I53" s="36">
        <f>IF(A53="","",K49)</f>
        <v>15</v>
      </c>
      <c r="J53" s="9">
        <f>IF(G53="","",IF(G53&gt;I53,1,0))</f>
        <v>1</v>
      </c>
      <c r="K53" s="35"/>
      <c r="L53" s="34"/>
      <c r="M53" s="34"/>
      <c r="N53" s="33"/>
      <c r="O53" s="37">
        <v>21</v>
      </c>
      <c r="P53" s="9" t="str">
        <f>IF(O53="","","-")</f>
        <v>-</v>
      </c>
      <c r="Q53" s="36">
        <v>13</v>
      </c>
      <c r="R53" s="9">
        <f>IF(O53="","",IF(O53&gt;Q53,1,0))</f>
        <v>1</v>
      </c>
      <c r="S53" s="30" t="s">
        <v>8</v>
      </c>
      <c r="T53" s="30">
        <f>IF(A53="","",COUNTIF(C52:R52,"○"))</f>
        <v>2</v>
      </c>
      <c r="U53" s="7" t="s">
        <v>0</v>
      </c>
      <c r="V53" s="7">
        <f>COUNTIF(C52:R52,"×")</f>
        <v>1</v>
      </c>
      <c r="W53" s="30"/>
      <c r="X53" s="57"/>
      <c r="Y53" s="28"/>
      <c r="Z53" s="56"/>
      <c r="AA53" s="140"/>
      <c r="AB53" s="139"/>
      <c r="AC53" s="138"/>
      <c r="AD53" s="172"/>
    </row>
    <row r="54" spans="1:30">
      <c r="A54" s="122" t="s">
        <v>2</v>
      </c>
      <c r="B54" s="58"/>
      <c r="C54" s="37">
        <f>IF(A53="","",M46)</f>
        <v>14</v>
      </c>
      <c r="D54" s="9" t="str">
        <f>IF(C54="","","-")</f>
        <v>-</v>
      </c>
      <c r="E54" s="36">
        <f>IF(C54="","",K46)</f>
        <v>21</v>
      </c>
      <c r="F54" s="9">
        <f>IF(C54="","",IF(C54&gt;E54,1,0))</f>
        <v>0</v>
      </c>
      <c r="G54" s="37">
        <f>IF(A53="","",M50)</f>
        <v>21</v>
      </c>
      <c r="H54" s="9" t="str">
        <f>IF(G54="","","-")</f>
        <v>-</v>
      </c>
      <c r="I54" s="36">
        <f>IF(A53="","",K50)</f>
        <v>14</v>
      </c>
      <c r="J54" s="9">
        <f>IF(G54="","",IF(G54&gt;I54,1,0))</f>
        <v>1</v>
      </c>
      <c r="K54" s="35"/>
      <c r="L54" s="34"/>
      <c r="M54" s="34"/>
      <c r="N54" s="33"/>
      <c r="O54" s="37">
        <v>21</v>
      </c>
      <c r="P54" s="9" t="str">
        <f>IF(O54="","","-")</f>
        <v>-</v>
      </c>
      <c r="Q54" s="36">
        <v>11</v>
      </c>
      <c r="R54" s="9">
        <f>IF(O54="","",IF(O54&gt;Q54,1,0))</f>
        <v>1</v>
      </c>
      <c r="S54" s="30" t="s">
        <v>3</v>
      </c>
      <c r="T54" s="30">
        <f>COUNTIF(F53:F55,1)+COUNTIF(J53:J55,1)+COUNTIF(N53:N55,1)+COUNTIF(R53:R55,1)</f>
        <v>4</v>
      </c>
      <c r="U54" s="7" t="s">
        <v>0</v>
      </c>
      <c r="V54" s="7">
        <f>COUNTIF(F53:F55,0)+COUNTIF(J53:J55,0)+COUNTIF(N53:N55,0)+COUNTIF(R53:R55,0)</f>
        <v>2</v>
      </c>
      <c r="W54" s="30"/>
      <c r="X54" s="57"/>
      <c r="Y54" s="28"/>
      <c r="Z54" s="56"/>
      <c r="AA54" s="140"/>
      <c r="AB54" s="139"/>
      <c r="AC54" s="138"/>
    </row>
    <row r="55" spans="1:30" ht="14.25" thickBot="1">
      <c r="A55" s="91"/>
      <c r="B55" s="82"/>
      <c r="C55" s="78" t="str">
        <f>IF(M47="","",M47)</f>
        <v/>
      </c>
      <c r="D55" s="76" t="str">
        <f>IF(C55="","","-")</f>
        <v/>
      </c>
      <c r="E55" s="77" t="str">
        <f>IF(K47="","",K47)</f>
        <v/>
      </c>
      <c r="F55" s="9" t="str">
        <f>IF(C55="","",IF(C55&gt;E55,1,0))</f>
        <v/>
      </c>
      <c r="G55" s="37" t="str">
        <f>IF(M51="","",M51)</f>
        <v/>
      </c>
      <c r="H55" s="76" t="str">
        <f>IF(G55="","","-")</f>
        <v/>
      </c>
      <c r="I55" s="36" t="str">
        <f>IF(K51="","",K51)</f>
        <v/>
      </c>
      <c r="J55" s="9" t="str">
        <f>IF(G55="","",IF(G55&gt;I55,1,0))</f>
        <v/>
      </c>
      <c r="K55" s="81"/>
      <c r="L55" s="80"/>
      <c r="M55" s="80"/>
      <c r="N55" s="79"/>
      <c r="O55" s="78"/>
      <c r="P55" s="9" t="str">
        <f>IF(O55="","","-")</f>
        <v/>
      </c>
      <c r="Q55" s="77"/>
      <c r="R55" s="9" t="str">
        <f>IF(O55="","",IF(O55&gt;Q55,1,0))</f>
        <v/>
      </c>
      <c r="S55" s="68" t="s">
        <v>1</v>
      </c>
      <c r="T55" s="68">
        <f>SUM(C53:C55)+SUM(G53:G55)+SUM(K53:K55)+SUM(O53:O55)</f>
        <v>107</v>
      </c>
      <c r="U55" s="69" t="s">
        <v>0</v>
      </c>
      <c r="V55" s="69">
        <f>SUM(E53:E55)+SUM(I53:I55)+SUM(M53:M55)+SUM(Q53:Q55)</f>
        <v>95</v>
      </c>
      <c r="W55" s="68">
        <f>IF(T53="","",T55-V55)</f>
        <v>12</v>
      </c>
      <c r="X55" s="114"/>
      <c r="Y55" s="66"/>
      <c r="Z55" s="65"/>
      <c r="AA55" s="155"/>
      <c r="AB55" s="154"/>
      <c r="AC55" s="153"/>
    </row>
    <row r="56" spans="1:30">
      <c r="A56" s="39"/>
      <c r="B56" s="112"/>
      <c r="C56" s="46" t="str">
        <f>IF(R45="","",IF(O44="○","×","○"))</f>
        <v>×</v>
      </c>
      <c r="D56" s="45"/>
      <c r="E56" s="44"/>
      <c r="F56" s="43"/>
      <c r="G56" s="46" t="str">
        <f>IF(R49="","",IF(O48="○","×","○"))</f>
        <v>×</v>
      </c>
      <c r="H56" s="45"/>
      <c r="I56" s="44"/>
      <c r="J56" s="43"/>
      <c r="K56" s="46" t="str">
        <f>IF(R53="","",IF(O52="○","×","○"))</f>
        <v>×</v>
      </c>
      <c r="L56" s="45"/>
      <c r="M56" s="44"/>
      <c r="N56" s="43"/>
      <c r="O56" s="49"/>
      <c r="P56" s="48"/>
      <c r="Q56" s="48"/>
      <c r="R56" s="47"/>
      <c r="S56" s="30"/>
      <c r="T56" s="30"/>
      <c r="U56" s="7"/>
      <c r="V56" s="7"/>
      <c r="W56" s="30"/>
      <c r="X56" s="176" t="s">
        <v>45</v>
      </c>
      <c r="Y56" s="41">
        <v>4</v>
      </c>
      <c r="Z56" s="60">
        <f>IF(C56="","",RANK(W59,W47:W59,0))</f>
        <v>4</v>
      </c>
      <c r="AA56" s="148">
        <f>T57</f>
        <v>0</v>
      </c>
      <c r="AB56" s="147">
        <f>IF(T57="","",T58)</f>
        <v>0</v>
      </c>
      <c r="AC56" s="146">
        <f>IF(T57="","",V59)</f>
        <v>126</v>
      </c>
    </row>
    <row r="57" spans="1:30">
      <c r="A57" s="59" t="s">
        <v>168</v>
      </c>
      <c r="B57" s="58"/>
      <c r="C57" s="37">
        <f>IF(Q45="","",Q45)</f>
        <v>11</v>
      </c>
      <c r="D57" s="9" t="str">
        <f>IF(C57="","","-")</f>
        <v>-</v>
      </c>
      <c r="E57" s="36">
        <f>IF(C57="","",O45)</f>
        <v>21</v>
      </c>
      <c r="F57" s="9">
        <f>IF(C57="","",IF(C57&gt;E57,1,0))</f>
        <v>0</v>
      </c>
      <c r="G57" s="37">
        <f>IF(Q49="","",Q49)</f>
        <v>16</v>
      </c>
      <c r="H57" s="9" t="str">
        <f>IF(G57="","","-")</f>
        <v>-</v>
      </c>
      <c r="I57" s="36">
        <f>IF(G57="","",O49)</f>
        <v>21</v>
      </c>
      <c r="J57" s="9">
        <f>IF(G57="","",IF(G57&gt;I57,1,0))</f>
        <v>0</v>
      </c>
      <c r="K57" s="37">
        <f>IF(Q53="","",Q53)</f>
        <v>13</v>
      </c>
      <c r="L57" s="9" t="str">
        <f>IF(K57="","","-")</f>
        <v>-</v>
      </c>
      <c r="M57" s="36">
        <f>IF(K57="","",O53)</f>
        <v>21</v>
      </c>
      <c r="N57" s="9">
        <f>IF(K57="","",IF(K57&gt;M57,1,0))</f>
        <v>0</v>
      </c>
      <c r="O57" s="35"/>
      <c r="P57" s="34"/>
      <c r="Q57" s="34"/>
      <c r="R57" s="33"/>
      <c r="S57" s="30" t="s">
        <v>8</v>
      </c>
      <c r="T57" s="30">
        <f>IF(C56="","",COUNTIF(C56:R56,"○"))</f>
        <v>0</v>
      </c>
      <c r="U57" s="7" t="s">
        <v>0</v>
      </c>
      <c r="V57" s="7">
        <f>IF(T57="","",COUNTIF(C56:R56,"×"))</f>
        <v>3</v>
      </c>
      <c r="W57" s="30"/>
      <c r="X57" s="57"/>
      <c r="Y57" s="28"/>
      <c r="Z57" s="56"/>
      <c r="AA57" s="140"/>
      <c r="AB57" s="139"/>
      <c r="AC57" s="138"/>
      <c r="AD57" s="172"/>
    </row>
    <row r="58" spans="1:30">
      <c r="A58" s="59" t="s">
        <v>55</v>
      </c>
      <c r="B58" s="58"/>
      <c r="C58" s="37">
        <f>IF(Q46="","",Q46)</f>
        <v>12</v>
      </c>
      <c r="D58" s="9" t="str">
        <f>IF(C58="","","-")</f>
        <v>-</v>
      </c>
      <c r="E58" s="36">
        <f>IF(C58="","",O46)</f>
        <v>21</v>
      </c>
      <c r="F58" s="9">
        <f>IF(C58="","",IF(C58&gt;E58,1,0))</f>
        <v>0</v>
      </c>
      <c r="G58" s="37">
        <f>IF(Q50="","",Q50)</f>
        <v>10</v>
      </c>
      <c r="H58" s="9" t="str">
        <f>IF(G58="","","-")</f>
        <v>-</v>
      </c>
      <c r="I58" s="36">
        <f>IF(G58="","",O50)</f>
        <v>21</v>
      </c>
      <c r="J58" s="9">
        <f>IF(G58="","",IF(G58&gt;I58,1,0))</f>
        <v>0</v>
      </c>
      <c r="K58" s="37">
        <f>IF(Q54="","",Q54)</f>
        <v>11</v>
      </c>
      <c r="L58" s="9" t="str">
        <f>IF(K58="","","-")</f>
        <v>-</v>
      </c>
      <c r="M58" s="36">
        <f>IF(K58="","",O54)</f>
        <v>21</v>
      </c>
      <c r="N58" s="9">
        <f>IF(K58="","",IF(K58&gt;M58,1,0))</f>
        <v>0</v>
      </c>
      <c r="O58" s="35"/>
      <c r="P58" s="34"/>
      <c r="Q58" s="34"/>
      <c r="R58" s="33"/>
      <c r="S58" s="30" t="s">
        <v>3</v>
      </c>
      <c r="T58" s="30">
        <f>COUNTIF(F57:F59,1)+COUNTIF(J57:J59,1)+COUNTIF(N57:N59,1)+COUNTIF(R57:R59,1)</f>
        <v>0</v>
      </c>
      <c r="U58" s="7" t="s">
        <v>0</v>
      </c>
      <c r="V58" s="7">
        <f>COUNTIF(F57:F59,0)+COUNTIF(J57:J59,0)+COUNTIF(N57:N59,0)+COUNTIF(R57:R59,0)</f>
        <v>6</v>
      </c>
      <c r="W58" s="30"/>
      <c r="X58" s="57"/>
      <c r="Y58" s="28"/>
      <c r="Z58" s="56"/>
      <c r="AA58" s="140"/>
      <c r="AB58" s="139"/>
      <c r="AC58" s="138"/>
    </row>
    <row r="59" spans="1:30" ht="14.25" thickBot="1">
      <c r="A59" s="111"/>
      <c r="B59" s="110"/>
      <c r="C59" s="24" t="str">
        <f>IF(Q47="","",Q47)</f>
        <v/>
      </c>
      <c r="D59" s="22" t="str">
        <f>IF(C59="","","-")</f>
        <v/>
      </c>
      <c r="E59" s="23" t="str">
        <f>IF(C59="","",O47)</f>
        <v/>
      </c>
      <c r="F59" s="22" t="str">
        <f>IF(C59="","",IF(C59&gt;E59,1,0))</f>
        <v/>
      </c>
      <c r="G59" s="24" t="str">
        <f>IF(Q51="","",Q51)</f>
        <v/>
      </c>
      <c r="H59" s="22" t="str">
        <f>IF(G59="","","-")</f>
        <v/>
      </c>
      <c r="I59" s="23" t="str">
        <f>IF(G59="","",O51)</f>
        <v/>
      </c>
      <c r="J59" s="22" t="str">
        <f>IF(G59="","",IF(G59&gt;I59,1,0))</f>
        <v/>
      </c>
      <c r="K59" s="24" t="str">
        <f>IF(Q55="","",Q55)</f>
        <v/>
      </c>
      <c r="L59" s="22" t="str">
        <f>IF(K59="","","-")</f>
        <v/>
      </c>
      <c r="M59" s="23" t="str">
        <f>IF(K59="","",O55)</f>
        <v/>
      </c>
      <c r="N59" s="22" t="str">
        <f>IF(K59="","",IF(K59&gt;M59,1,0))</f>
        <v/>
      </c>
      <c r="O59" s="21"/>
      <c r="P59" s="20"/>
      <c r="Q59" s="20"/>
      <c r="R59" s="19"/>
      <c r="S59" s="14" t="s">
        <v>1</v>
      </c>
      <c r="T59" s="14">
        <f>SUM(C57:C59)+SUM(G57:G59)+SUM(K57:K59)+SUM(O57:O59)</f>
        <v>73</v>
      </c>
      <c r="U59" s="15" t="s">
        <v>0</v>
      </c>
      <c r="V59" s="15">
        <f>SUM(E57:E59)+SUM(I57:I59)+SUM(M57:M59)+SUM(Q57:Q59)</f>
        <v>126</v>
      </c>
      <c r="W59" s="14">
        <f>IF(T57="","",T59-V59)</f>
        <v>-53</v>
      </c>
      <c r="X59" s="114"/>
      <c r="Y59" s="12"/>
      <c r="Z59" s="65"/>
      <c r="AA59" s="132"/>
      <c r="AB59" s="131"/>
      <c r="AC59" s="130"/>
    </row>
    <row r="60" spans="1:30" ht="14.25" thickBot="1"/>
    <row r="61" spans="1:30">
      <c r="A61" s="104" t="s">
        <v>48</v>
      </c>
      <c r="B61" s="97"/>
      <c r="C61" s="102" t="str">
        <f>A64</f>
        <v>加藤　はる</v>
      </c>
      <c r="D61" s="101"/>
      <c r="E61" s="101"/>
      <c r="F61" s="103"/>
      <c r="G61" s="102" t="str">
        <f>A68</f>
        <v>黒石　愛奈</v>
      </c>
      <c r="H61" s="101"/>
      <c r="I61" s="101"/>
      <c r="J61" s="100"/>
      <c r="K61" s="102" t="str">
        <f>A72</f>
        <v>吉延　美咲</v>
      </c>
      <c r="L61" s="101"/>
      <c r="M61" s="101"/>
      <c r="N61" s="100"/>
      <c r="O61" s="102" t="str">
        <f>IF(A76="","",A76)</f>
        <v/>
      </c>
      <c r="P61" s="101"/>
      <c r="Q61" s="101"/>
      <c r="R61" s="100"/>
      <c r="S61" s="99" t="s">
        <v>16</v>
      </c>
      <c r="T61" s="98"/>
      <c r="U61" s="98"/>
      <c r="V61" s="98"/>
      <c r="W61" s="97"/>
      <c r="X61" s="96" t="s">
        <v>15</v>
      </c>
      <c r="Y61" s="95" t="s">
        <v>14</v>
      </c>
      <c r="Z61" s="64" t="s">
        <v>14</v>
      </c>
      <c r="AA61" s="167" t="s">
        <v>91</v>
      </c>
      <c r="AB61" s="166" t="s">
        <v>90</v>
      </c>
      <c r="AC61" s="95" t="s">
        <v>89</v>
      </c>
    </row>
    <row r="62" spans="1:30">
      <c r="A62" s="83"/>
      <c r="B62" s="90"/>
      <c r="C62" s="93" t="str">
        <f>A65</f>
        <v>（新小ＪＢＣ）</v>
      </c>
      <c r="D62" s="92"/>
      <c r="E62" s="92"/>
      <c r="F62" s="94"/>
      <c r="G62" s="93" t="str">
        <f>A69</f>
        <v>(春野ジュニア）</v>
      </c>
      <c r="H62" s="92"/>
      <c r="I62" s="92"/>
      <c r="J62" s="76"/>
      <c r="K62" s="93" t="str">
        <f>A73</f>
        <v>（ミッキーズ）</v>
      </c>
      <c r="L62" s="92"/>
      <c r="M62" s="92"/>
      <c r="N62" s="76"/>
      <c r="O62" s="63" t="str">
        <f>IF(A77="","",A77)</f>
        <v/>
      </c>
      <c r="P62" s="62"/>
      <c r="Q62" s="62"/>
      <c r="R62" s="76"/>
      <c r="S62" s="91"/>
      <c r="T62" s="82"/>
      <c r="U62" s="82"/>
      <c r="V62" s="82"/>
      <c r="W62" s="90"/>
      <c r="X62" s="89"/>
      <c r="Y62" s="66"/>
      <c r="Z62" s="82"/>
      <c r="AA62" s="162"/>
      <c r="AB62" s="161"/>
      <c r="AC62" s="66"/>
    </row>
    <row r="63" spans="1:30">
      <c r="A63" s="175"/>
      <c r="B63" s="64"/>
      <c r="C63" s="49"/>
      <c r="D63" s="48"/>
      <c r="E63" s="48"/>
      <c r="F63" s="47"/>
      <c r="G63" s="46" t="str">
        <f>IF(SUM(J64:J66)&gt;=2,"○","×")</f>
        <v>○</v>
      </c>
      <c r="H63" s="45"/>
      <c r="I63" s="44"/>
      <c r="J63" s="43"/>
      <c r="K63" s="46" t="str">
        <f>IF(SUM(N64:N66)&gt;=2,"○","×")</f>
        <v>○</v>
      </c>
      <c r="L63" s="45"/>
      <c r="M63" s="44"/>
      <c r="N63" s="43"/>
      <c r="O63" s="46" t="str">
        <f>IF(R64="","",IF(SUM(R64:R66)&gt;=2,"○","×"))</f>
        <v/>
      </c>
      <c r="P63" s="45"/>
      <c r="Q63" s="44"/>
      <c r="R63" s="43"/>
      <c r="S63" s="87"/>
      <c r="T63" s="87"/>
      <c r="U63" s="88"/>
      <c r="V63" s="88"/>
      <c r="W63" s="87"/>
      <c r="X63" s="42" t="s">
        <v>13</v>
      </c>
      <c r="Y63" s="41">
        <v>1</v>
      </c>
      <c r="Z63" s="60">
        <f>RANK(W66,W63:W78,0)</f>
        <v>1</v>
      </c>
      <c r="AA63" s="148">
        <f>T64</f>
        <v>2</v>
      </c>
      <c r="AB63" s="147">
        <f>T65</f>
        <v>4</v>
      </c>
      <c r="AC63" s="146">
        <f>V66</f>
        <v>73</v>
      </c>
    </row>
    <row r="64" spans="1:30">
      <c r="A64" s="122" t="s">
        <v>167</v>
      </c>
      <c r="B64" s="58"/>
      <c r="C64" s="35"/>
      <c r="D64" s="34"/>
      <c r="E64" s="34"/>
      <c r="F64" s="33"/>
      <c r="G64" s="37">
        <v>21</v>
      </c>
      <c r="H64" s="9" t="str">
        <f>IF(G64="","","-")</f>
        <v>-</v>
      </c>
      <c r="I64" s="36">
        <v>4</v>
      </c>
      <c r="J64" s="9">
        <f>IF(G64="","",IF(G64&gt;I64,1,0))</f>
        <v>1</v>
      </c>
      <c r="K64" s="37">
        <v>25</v>
      </c>
      <c r="L64" s="9" t="str">
        <f>IF(K64="","","-")</f>
        <v>-</v>
      </c>
      <c r="M64" s="36">
        <v>27</v>
      </c>
      <c r="N64" s="9">
        <f>IF(K64="","",IF(K64&gt;M64,1,0))</f>
        <v>0</v>
      </c>
      <c r="O64" s="32"/>
      <c r="P64" s="86" t="str">
        <f>IF(O64="","","-")</f>
        <v/>
      </c>
      <c r="Q64" s="31"/>
      <c r="R64" s="8" t="str">
        <f>IF(O64="","",IF(O64&gt;Q64,1,0))</f>
        <v/>
      </c>
      <c r="S64" s="85" t="s">
        <v>8</v>
      </c>
      <c r="T64" s="85">
        <f>COUNTIF(C63:R63,"○")</f>
        <v>2</v>
      </c>
      <c r="U64" s="84" t="s">
        <v>0</v>
      </c>
      <c r="V64" s="7">
        <f>COUNTIF(C63:R63,"×")</f>
        <v>0</v>
      </c>
      <c r="W64" s="30"/>
      <c r="X64" s="57"/>
      <c r="Y64" s="28"/>
      <c r="Z64" s="56"/>
      <c r="AA64" s="140"/>
      <c r="AB64" s="139"/>
      <c r="AC64" s="138"/>
    </row>
    <row r="65" spans="1:30">
      <c r="A65" s="122" t="s">
        <v>70</v>
      </c>
      <c r="B65" s="58"/>
      <c r="C65" s="35"/>
      <c r="D65" s="34"/>
      <c r="E65" s="34"/>
      <c r="F65" s="33"/>
      <c r="G65" s="37">
        <v>21</v>
      </c>
      <c r="H65" s="9" t="str">
        <f>IF(G65="","","-")</f>
        <v>-</v>
      </c>
      <c r="I65" s="36">
        <v>16</v>
      </c>
      <c r="J65" s="9">
        <f>IF(G65="","",IF(G65&gt;I65,1,0))</f>
        <v>1</v>
      </c>
      <c r="K65" s="37">
        <v>21</v>
      </c>
      <c r="L65" s="9" t="str">
        <f>IF(K65="","","-")</f>
        <v>-</v>
      </c>
      <c r="M65" s="36">
        <v>12</v>
      </c>
      <c r="N65" s="9">
        <f>IF(K65="","",IF(K65&gt;M65,1,0))</f>
        <v>1</v>
      </c>
      <c r="O65" s="32"/>
      <c r="P65" s="86" t="str">
        <f>IF(O65="","","-")</f>
        <v/>
      </c>
      <c r="Q65" s="31"/>
      <c r="R65" s="8" t="str">
        <f>IF(O65="","",IF(O65&gt;Q65,1,0))</f>
        <v/>
      </c>
      <c r="S65" s="85" t="s">
        <v>3</v>
      </c>
      <c r="T65" s="85">
        <f>COUNTIF(F64:F66,1)+COUNTIF(J64:J66,1)+COUNTIF(N64:N66,1)+COUNTIF(R64:R66,1)</f>
        <v>4</v>
      </c>
      <c r="U65" s="84" t="s">
        <v>0</v>
      </c>
      <c r="V65" s="7">
        <f>COUNTIF(F64:F66,0)+COUNTIF(J64:J66,0)+COUNTIF(N64:N66,0)+COUNTIF(R64:R66,0)</f>
        <v>1</v>
      </c>
      <c r="W65" s="30"/>
      <c r="X65" s="57"/>
      <c r="Y65" s="28"/>
      <c r="Z65" s="56"/>
      <c r="AA65" s="140"/>
      <c r="AB65" s="139"/>
      <c r="AC65" s="138"/>
    </row>
    <row r="66" spans="1:30">
      <c r="A66" s="91"/>
      <c r="B66" s="82"/>
      <c r="C66" s="81"/>
      <c r="D66" s="80"/>
      <c r="E66" s="80"/>
      <c r="F66" s="79"/>
      <c r="G66" s="78"/>
      <c r="H66" s="76" t="str">
        <f>IF(G66="","","-")</f>
        <v/>
      </c>
      <c r="I66" s="77"/>
      <c r="J66" s="76" t="str">
        <f>IF(G66="","",IF(G66&gt;I66,1,0))</f>
        <v/>
      </c>
      <c r="K66" s="78">
        <v>21</v>
      </c>
      <c r="L66" s="76" t="str">
        <f>IF(K66="","","-")</f>
        <v>-</v>
      </c>
      <c r="M66" s="77">
        <v>14</v>
      </c>
      <c r="N66" s="76">
        <f>IF(K66="","",IF(K66&gt;M66,1,0))</f>
        <v>1</v>
      </c>
      <c r="O66" s="75"/>
      <c r="P66" s="74" t="str">
        <f>IF(O66="","","-")</f>
        <v/>
      </c>
      <c r="Q66" s="73"/>
      <c r="R66" s="72" t="str">
        <f>IF(O66="","",IF(O66&gt;Q66,1,0))</f>
        <v/>
      </c>
      <c r="S66" s="71" t="s">
        <v>1</v>
      </c>
      <c r="T66" s="71">
        <f>SUM(C64:C66)+SUM(G64:G66)+SUM(K64:K66)+SUM(O64:O66)</f>
        <v>109</v>
      </c>
      <c r="U66" s="70" t="s">
        <v>0</v>
      </c>
      <c r="V66" s="69">
        <f>SUM(E64:E66)+SUM(I64:I66)+SUM(M64:M66)+SUM(Q64:Q66)</f>
        <v>73</v>
      </c>
      <c r="W66" s="68">
        <f>T66-V66</f>
        <v>36</v>
      </c>
      <c r="X66" s="67"/>
      <c r="Y66" s="66"/>
      <c r="Z66" s="65"/>
      <c r="AA66" s="155"/>
      <c r="AB66" s="154"/>
      <c r="AC66" s="153"/>
    </row>
    <row r="67" spans="1:30">
      <c r="A67" s="175"/>
      <c r="B67" s="64"/>
      <c r="C67" s="63" t="str">
        <f>IF(G63="○","×","○")</f>
        <v>×</v>
      </c>
      <c r="D67" s="62"/>
      <c r="E67" s="61"/>
      <c r="F67" s="9"/>
      <c r="G67" s="35"/>
      <c r="H67" s="34"/>
      <c r="I67" s="34"/>
      <c r="J67" s="33"/>
      <c r="K67" s="63" t="str">
        <f>IF(SUM(N68:N70)&gt;=2,"○","×")</f>
        <v>○</v>
      </c>
      <c r="L67" s="62"/>
      <c r="M67" s="61"/>
      <c r="N67" s="9"/>
      <c r="O67" s="63" t="str">
        <f>IF(R68="","",IF(SUM(R68:R70)&gt;=2,"○","×"))</f>
        <v/>
      </c>
      <c r="P67" s="62"/>
      <c r="Q67" s="61"/>
      <c r="R67" s="9"/>
      <c r="S67" s="30"/>
      <c r="T67" s="30"/>
      <c r="U67" s="7"/>
      <c r="V67" s="7"/>
      <c r="W67" s="30"/>
      <c r="X67" s="42" t="s">
        <v>10</v>
      </c>
      <c r="Y67" s="41">
        <v>2</v>
      </c>
      <c r="Z67" s="60">
        <f>RANK(W70,W66:W78,0)</f>
        <v>2</v>
      </c>
      <c r="AA67" s="140">
        <f>T68</f>
        <v>1</v>
      </c>
      <c r="AB67" s="147">
        <f>T69</f>
        <v>2</v>
      </c>
      <c r="AC67" s="146">
        <f>V70</f>
        <v>74</v>
      </c>
    </row>
    <row r="68" spans="1:30">
      <c r="A68" s="122" t="s">
        <v>166</v>
      </c>
      <c r="B68" s="58"/>
      <c r="C68" s="37">
        <f>I64</f>
        <v>4</v>
      </c>
      <c r="D68" s="9" t="str">
        <f>IF(C68="","","-")</f>
        <v>-</v>
      </c>
      <c r="E68" s="36">
        <f>G64</f>
        <v>21</v>
      </c>
      <c r="F68" s="9">
        <f>IF(C68="","",IF(C68&gt;E68,1,0))</f>
        <v>0</v>
      </c>
      <c r="G68" s="35"/>
      <c r="H68" s="34"/>
      <c r="I68" s="34"/>
      <c r="J68" s="33"/>
      <c r="K68" s="37">
        <v>21</v>
      </c>
      <c r="L68" s="9" t="str">
        <f>IF(K68="","","-")</f>
        <v>-</v>
      </c>
      <c r="M68" s="36">
        <v>18</v>
      </c>
      <c r="N68" s="9">
        <f>IF(K68="","",IF(K68&gt;M68,1,0))</f>
        <v>1</v>
      </c>
      <c r="O68" s="32"/>
      <c r="P68" s="8" t="str">
        <f>IF(O68="","","-")</f>
        <v/>
      </c>
      <c r="Q68" s="31"/>
      <c r="R68" s="8" t="str">
        <f>IF(O68="","",IF(O68&gt;Q68,1,0))</f>
        <v/>
      </c>
      <c r="S68" s="30" t="s">
        <v>8</v>
      </c>
      <c r="T68" s="30">
        <f>COUNTIF(C67:R67,"○")</f>
        <v>1</v>
      </c>
      <c r="U68" s="7" t="s">
        <v>0</v>
      </c>
      <c r="V68" s="7">
        <f>COUNTIF(C67:R67,"×")</f>
        <v>1</v>
      </c>
      <c r="W68" s="30"/>
      <c r="X68" s="57"/>
      <c r="Y68" s="28"/>
      <c r="Z68" s="56"/>
      <c r="AA68" s="140"/>
      <c r="AB68" s="139"/>
      <c r="AC68" s="138"/>
    </row>
    <row r="69" spans="1:30">
      <c r="A69" s="122" t="s">
        <v>165</v>
      </c>
      <c r="B69" s="58"/>
      <c r="C69" s="37">
        <f>I65</f>
        <v>16</v>
      </c>
      <c r="D69" s="9" t="str">
        <f>IF(C69="","","-")</f>
        <v>-</v>
      </c>
      <c r="E69" s="36">
        <f>G65</f>
        <v>21</v>
      </c>
      <c r="F69" s="9">
        <f>IF(C69="","",IF(C69&gt;E69,1,0))</f>
        <v>0</v>
      </c>
      <c r="G69" s="35"/>
      <c r="H69" s="34"/>
      <c r="I69" s="34"/>
      <c r="J69" s="33"/>
      <c r="K69" s="37">
        <v>21</v>
      </c>
      <c r="L69" s="9" t="str">
        <f>IF(K69="","","-")</f>
        <v>-</v>
      </c>
      <c r="M69" s="36">
        <v>14</v>
      </c>
      <c r="N69" s="9">
        <f>IF(K69="","",IF(K69&gt;M69,1,0))</f>
        <v>1</v>
      </c>
      <c r="O69" s="32"/>
      <c r="P69" s="8" t="str">
        <f>IF(O69="","","-")</f>
        <v/>
      </c>
      <c r="Q69" s="31"/>
      <c r="R69" s="8" t="str">
        <f>IF(O69="","",IF(O69&gt;Q69,1,0))</f>
        <v/>
      </c>
      <c r="S69" s="30" t="s">
        <v>3</v>
      </c>
      <c r="T69" s="30">
        <f>COUNTIF(F68:F70,1)+COUNTIF(J68:J70,1)+COUNTIF(N68:N70,1)+COUNTIF(R68:R70,1)</f>
        <v>2</v>
      </c>
      <c r="U69" s="7" t="s">
        <v>0</v>
      </c>
      <c r="V69" s="7">
        <f>COUNTIF(F68:F70,0)+COUNTIF(J68:J70,0)+COUNTIF(N68:N70,0)+COUNTIF(R68:R70,0)</f>
        <v>2</v>
      </c>
      <c r="W69" s="30"/>
      <c r="X69" s="57"/>
      <c r="Y69" s="28"/>
      <c r="Z69" s="56"/>
      <c r="AA69" s="140"/>
      <c r="AB69" s="139"/>
      <c r="AC69" s="138"/>
    </row>
    <row r="70" spans="1:30">
      <c r="A70" s="91"/>
      <c r="B70" s="82"/>
      <c r="C70" s="78" t="str">
        <f>IF(I66="","",I66)</f>
        <v/>
      </c>
      <c r="D70" s="76" t="str">
        <f>IF(C70="","","-")</f>
        <v/>
      </c>
      <c r="E70" s="77" t="str">
        <f>IF(G66="","",G66)</f>
        <v/>
      </c>
      <c r="F70" s="9" t="str">
        <f>IF(C70="","",IF(C70&gt;E70,1,0))</f>
        <v/>
      </c>
      <c r="G70" s="81"/>
      <c r="H70" s="80"/>
      <c r="I70" s="80"/>
      <c r="J70" s="79"/>
      <c r="K70" s="78"/>
      <c r="L70" s="9" t="str">
        <f>IF(K70="","","-")</f>
        <v/>
      </c>
      <c r="M70" s="77"/>
      <c r="N70" s="9" t="str">
        <f>IF(K70="","",IF(K70&gt;M70,1,0))</f>
        <v/>
      </c>
      <c r="O70" s="75"/>
      <c r="P70" s="72" t="str">
        <f>IF(O70="","","-")</f>
        <v/>
      </c>
      <c r="Q70" s="73"/>
      <c r="R70" s="8" t="str">
        <f>IF(O70="","",IF(O70&gt;Q70,1,0))</f>
        <v/>
      </c>
      <c r="S70" s="68" t="s">
        <v>1</v>
      </c>
      <c r="T70" s="68">
        <f>SUM(C68:C70)+SUM(G68:G70)+SUM(K68:K70)+SUM(O68:O70)</f>
        <v>62</v>
      </c>
      <c r="U70" s="69" t="s">
        <v>0</v>
      </c>
      <c r="V70" s="69">
        <f>SUM(E68:E70)+SUM(I68:I70)+SUM(M68:M70)+SUM(Q68:Q70)</f>
        <v>74</v>
      </c>
      <c r="W70" s="68">
        <f>T70-V70</f>
        <v>-12</v>
      </c>
      <c r="X70" s="67"/>
      <c r="Y70" s="66"/>
      <c r="Z70" s="65"/>
      <c r="AA70" s="155"/>
      <c r="AB70" s="154"/>
      <c r="AC70" s="153"/>
    </row>
    <row r="71" spans="1:30">
      <c r="A71" s="175"/>
      <c r="B71" s="64"/>
      <c r="C71" s="46" t="str">
        <f>IF(A72="","",IF(K63="○","×","○"))</f>
        <v>×</v>
      </c>
      <c r="D71" s="45"/>
      <c r="E71" s="44"/>
      <c r="F71" s="43"/>
      <c r="G71" s="46" t="str">
        <f>IF(A72="","",IF(K67="○","×","○"))</f>
        <v>×</v>
      </c>
      <c r="H71" s="45"/>
      <c r="I71" s="44"/>
      <c r="J71" s="43"/>
      <c r="K71" s="49"/>
      <c r="L71" s="48"/>
      <c r="M71" s="48"/>
      <c r="N71" s="47"/>
      <c r="O71" s="46" t="str">
        <f>IF(R72="","",IF(SUM(R72:R74)&gt;=2,"○","×"))</f>
        <v/>
      </c>
      <c r="P71" s="45"/>
      <c r="Q71" s="44"/>
      <c r="R71" s="43"/>
      <c r="S71" s="30"/>
      <c r="T71" s="30"/>
      <c r="U71" s="7"/>
      <c r="V71" s="7"/>
      <c r="W71" s="30"/>
      <c r="X71" s="42" t="s">
        <v>5</v>
      </c>
      <c r="Y71" s="41">
        <v>3</v>
      </c>
      <c r="Z71" s="60">
        <f>IF(C71="","",RANK(W74,W66:W78,0))</f>
        <v>3</v>
      </c>
      <c r="AA71" s="148">
        <f>T72</f>
        <v>0</v>
      </c>
      <c r="AB71" s="147">
        <f>T73</f>
        <v>1</v>
      </c>
      <c r="AC71" s="146">
        <f>V74</f>
        <v>109</v>
      </c>
    </row>
    <row r="72" spans="1:30">
      <c r="A72" s="122" t="s">
        <v>164</v>
      </c>
      <c r="B72" s="58"/>
      <c r="C72" s="37">
        <f>IF(A72="","",M64)</f>
        <v>27</v>
      </c>
      <c r="D72" s="9" t="str">
        <f>IF(C72="","","-")</f>
        <v>-</v>
      </c>
      <c r="E72" s="36">
        <f>IF(C72="","",K64)</f>
        <v>25</v>
      </c>
      <c r="F72" s="9">
        <f>IF(C72="","",IF(C72&gt;E72,1,0))</f>
        <v>1</v>
      </c>
      <c r="G72" s="37">
        <f>IF(A72="","",M68)</f>
        <v>18</v>
      </c>
      <c r="H72" s="9" t="str">
        <f>IF(G72="","","-")</f>
        <v>-</v>
      </c>
      <c r="I72" s="36">
        <f>IF(A72="","",K68)</f>
        <v>21</v>
      </c>
      <c r="J72" s="9">
        <f>IF(G72="","",IF(G72&gt;I72,1,0))</f>
        <v>0</v>
      </c>
      <c r="K72" s="35"/>
      <c r="L72" s="34"/>
      <c r="M72" s="34"/>
      <c r="N72" s="33"/>
      <c r="O72" s="32"/>
      <c r="P72" s="8" t="str">
        <f>IF(O72="","","-")</f>
        <v/>
      </c>
      <c r="Q72" s="31"/>
      <c r="R72" s="8" t="str">
        <f>IF(O72="","",IF(O72&gt;Q72,1,0))</f>
        <v/>
      </c>
      <c r="S72" s="30" t="s">
        <v>8</v>
      </c>
      <c r="T72" s="30">
        <f>IF(A72="","",COUNTIF(C71:R71,"○"))</f>
        <v>0</v>
      </c>
      <c r="U72" s="7" t="s">
        <v>0</v>
      </c>
      <c r="V72" s="7">
        <f>COUNTIF(C71:R71,"×")</f>
        <v>2</v>
      </c>
      <c r="W72" s="30"/>
      <c r="X72" s="57"/>
      <c r="Y72" s="28"/>
      <c r="Z72" s="56"/>
      <c r="AA72" s="140"/>
      <c r="AB72" s="139"/>
      <c r="AC72" s="138"/>
      <c r="AD72" s="172"/>
    </row>
    <row r="73" spans="1:30">
      <c r="A73" s="122" t="s">
        <v>34</v>
      </c>
      <c r="B73" s="58"/>
      <c r="C73" s="37">
        <f>IF(A72="","",M65)</f>
        <v>12</v>
      </c>
      <c r="D73" s="9" t="str">
        <f>IF(C73="","","-")</f>
        <v>-</v>
      </c>
      <c r="E73" s="36">
        <f>IF(C73="","",K65)</f>
        <v>21</v>
      </c>
      <c r="F73" s="9">
        <f>IF(C73="","",IF(C73&gt;E73,1,0))</f>
        <v>0</v>
      </c>
      <c r="G73" s="37">
        <f>IF(A72="","",M69)</f>
        <v>14</v>
      </c>
      <c r="H73" s="9" t="str">
        <f>IF(G73="","","-")</f>
        <v>-</v>
      </c>
      <c r="I73" s="36">
        <f>IF(A72="","",K69)</f>
        <v>21</v>
      </c>
      <c r="J73" s="9">
        <f>IF(G73="","",IF(G73&gt;I73,1,0))</f>
        <v>0</v>
      </c>
      <c r="K73" s="35"/>
      <c r="L73" s="34"/>
      <c r="M73" s="34"/>
      <c r="N73" s="33"/>
      <c r="O73" s="32"/>
      <c r="P73" s="8" t="str">
        <f>IF(O73="","","-")</f>
        <v/>
      </c>
      <c r="Q73" s="31"/>
      <c r="R73" s="8" t="str">
        <f>IF(O73="","",IF(O73&gt;Q73,1,0))</f>
        <v/>
      </c>
      <c r="S73" s="30" t="s">
        <v>3</v>
      </c>
      <c r="T73" s="30">
        <f>COUNTIF(F72:F74,1)+COUNTIF(J72:J74,1)+COUNTIF(N72:N74,1)+COUNTIF(R72:R74,1)</f>
        <v>1</v>
      </c>
      <c r="U73" s="7" t="s">
        <v>0</v>
      </c>
      <c r="V73" s="7">
        <f>COUNTIF(F72:F74,0)+COUNTIF(J72:J74,0)+COUNTIF(N72:N74,0)+COUNTIF(R72:R74,0)</f>
        <v>4</v>
      </c>
      <c r="W73" s="30"/>
      <c r="X73" s="57"/>
      <c r="Y73" s="28"/>
      <c r="Z73" s="56"/>
      <c r="AA73" s="140"/>
      <c r="AB73" s="139"/>
      <c r="AC73" s="138"/>
    </row>
    <row r="74" spans="1:30" ht="14.25" thickBot="1">
      <c r="A74" s="91"/>
      <c r="B74" s="82"/>
      <c r="C74" s="78">
        <f>IF(M66="","",M66)</f>
        <v>14</v>
      </c>
      <c r="D74" s="76" t="str">
        <f>IF(C74="","","-")</f>
        <v>-</v>
      </c>
      <c r="E74" s="77">
        <f>IF(K66="","",K66)</f>
        <v>21</v>
      </c>
      <c r="F74" s="9">
        <f>IF(C74="","",IF(C74&gt;E74,1,0))</f>
        <v>0</v>
      </c>
      <c r="G74" s="37" t="str">
        <f>IF(M70="","",M70)</f>
        <v/>
      </c>
      <c r="H74" s="76" t="str">
        <f>IF(G74="","","-")</f>
        <v/>
      </c>
      <c r="I74" s="36" t="str">
        <f>IF(K70="","",K70)</f>
        <v/>
      </c>
      <c r="J74" s="9" t="str">
        <f>IF(G74="","",IF(G74&gt;I74,1,0))</f>
        <v/>
      </c>
      <c r="K74" s="81"/>
      <c r="L74" s="80"/>
      <c r="M74" s="80"/>
      <c r="N74" s="79"/>
      <c r="O74" s="75"/>
      <c r="P74" s="8" t="str">
        <f>IF(O74="","","-")</f>
        <v/>
      </c>
      <c r="Q74" s="73"/>
      <c r="R74" s="8" t="str">
        <f>IF(O74="","",IF(O74&gt;Q74,1,0))</f>
        <v/>
      </c>
      <c r="S74" s="68" t="s">
        <v>1</v>
      </c>
      <c r="T74" s="68">
        <f>SUM(C72:C74)+SUM(G72:G74)+SUM(K72:K74)+SUM(O72:O74)</f>
        <v>85</v>
      </c>
      <c r="U74" s="69" t="s">
        <v>0</v>
      </c>
      <c r="V74" s="69">
        <f>SUM(E72:E74)+SUM(I72:I74)+SUM(M72:M74)+SUM(Q72:Q74)</f>
        <v>109</v>
      </c>
      <c r="W74" s="68">
        <f>IF(T72="","",T74-V74)</f>
        <v>-24</v>
      </c>
      <c r="X74" s="114"/>
      <c r="Y74" s="66"/>
      <c r="Z74" s="65"/>
      <c r="AA74" s="155"/>
      <c r="AB74" s="154"/>
      <c r="AC74" s="153"/>
    </row>
    <row r="75" spans="1:30">
      <c r="A75" s="39"/>
      <c r="B75" s="112"/>
      <c r="C75" s="46" t="str">
        <f>IF(R64="","",IF(O63="○","×","○"))</f>
        <v/>
      </c>
      <c r="D75" s="45"/>
      <c r="E75" s="44"/>
      <c r="F75" s="43"/>
      <c r="G75" s="46" t="str">
        <f>IF(R68="","",IF(O67="○","×","○"))</f>
        <v/>
      </c>
      <c r="H75" s="45"/>
      <c r="I75" s="44"/>
      <c r="J75" s="43"/>
      <c r="K75" s="46" t="str">
        <f>IF(R72="","",IF(O71="○","×","○"))</f>
        <v/>
      </c>
      <c r="L75" s="45"/>
      <c r="M75" s="44"/>
      <c r="N75" s="43"/>
      <c r="O75" s="49"/>
      <c r="P75" s="48"/>
      <c r="Q75" s="48"/>
      <c r="R75" s="47"/>
      <c r="S75" s="30"/>
      <c r="T75" s="30"/>
      <c r="U75" s="7"/>
      <c r="V75" s="7"/>
      <c r="W75" s="30"/>
      <c r="X75" s="174"/>
      <c r="Y75" s="41"/>
      <c r="Z75" s="60" t="str">
        <f>IF(C75="","",RANK(W78,W66:W78,0))</f>
        <v/>
      </c>
      <c r="AA75" s="148" t="str">
        <f>T76</f>
        <v/>
      </c>
      <c r="AB75" s="147" t="str">
        <f>IF(T76="","",T77)</f>
        <v/>
      </c>
      <c r="AC75" s="146" t="str">
        <f>IF(T76="","",V78)</f>
        <v/>
      </c>
    </row>
    <row r="76" spans="1:30">
      <c r="A76" s="59"/>
      <c r="B76" s="58"/>
      <c r="C76" s="37" t="str">
        <f>IF(Q64="","",Q64)</f>
        <v/>
      </c>
      <c r="D76" s="9" t="str">
        <f>IF(C76="","","-")</f>
        <v/>
      </c>
      <c r="E76" s="36" t="str">
        <f>IF(C76="","",O64)</f>
        <v/>
      </c>
      <c r="F76" s="9" t="str">
        <f>IF(C76="","",IF(C76&gt;E76,1,0))</f>
        <v/>
      </c>
      <c r="G76" s="37" t="str">
        <f>IF(Q68="","",Q68)</f>
        <v/>
      </c>
      <c r="H76" s="9" t="str">
        <f>IF(G76="","","-")</f>
        <v/>
      </c>
      <c r="I76" s="36" t="str">
        <f>IF(G76="","",O68)</f>
        <v/>
      </c>
      <c r="J76" s="9" t="str">
        <f>IF(G76="","",IF(G76&gt;I76,1,0))</f>
        <v/>
      </c>
      <c r="K76" s="37" t="str">
        <f>IF(Q72="","",Q72)</f>
        <v/>
      </c>
      <c r="L76" s="9" t="str">
        <f>IF(K76="","","-")</f>
        <v/>
      </c>
      <c r="M76" s="36" t="str">
        <f>IF(K76="","",O72)</f>
        <v/>
      </c>
      <c r="N76" s="9" t="str">
        <f>IF(K76="","",IF(K76&gt;M76,1,0))</f>
        <v/>
      </c>
      <c r="O76" s="35"/>
      <c r="P76" s="34"/>
      <c r="Q76" s="34"/>
      <c r="R76" s="33"/>
      <c r="S76" s="30" t="s">
        <v>8</v>
      </c>
      <c r="T76" s="30" t="str">
        <f>IF(C75="","",COUNTIF(C75:R75,"○"))</f>
        <v/>
      </c>
      <c r="U76" s="7" t="s">
        <v>0</v>
      </c>
      <c r="V76" s="7" t="str">
        <f>IF(T76="","",COUNTIF(C75:R75,"×"))</f>
        <v/>
      </c>
      <c r="W76" s="30"/>
      <c r="X76" s="174"/>
      <c r="Y76" s="28"/>
      <c r="Z76" s="56"/>
      <c r="AA76" s="140"/>
      <c r="AB76" s="139"/>
      <c r="AC76" s="138"/>
      <c r="AD76" s="172"/>
    </row>
    <row r="77" spans="1:30">
      <c r="A77" s="59"/>
      <c r="B77" s="58"/>
      <c r="C77" s="32" t="str">
        <f>IF(Q65="","",Q65)</f>
        <v/>
      </c>
      <c r="D77" s="8" t="str">
        <f>IF(C77="","","-")</f>
        <v/>
      </c>
      <c r="E77" s="31" t="str">
        <f>IF(C77="","",O65)</f>
        <v/>
      </c>
      <c r="F77" s="8" t="str">
        <f>IF(C77="","",IF(C77&gt;E77,1,0))</f>
        <v/>
      </c>
      <c r="G77" s="32" t="str">
        <f>IF(Q69="","",Q69)</f>
        <v/>
      </c>
      <c r="H77" s="8" t="str">
        <f>IF(G77="","","-")</f>
        <v/>
      </c>
      <c r="I77" s="31" t="str">
        <f>IF(G77="","",O69)</f>
        <v/>
      </c>
      <c r="J77" s="8" t="str">
        <f>IF(G77="","",IF(G77&gt;I77,1,0))</f>
        <v/>
      </c>
      <c r="K77" s="32" t="str">
        <f>IF(Q73="","",Q73)</f>
        <v/>
      </c>
      <c r="L77" s="8" t="str">
        <f>IF(K77="","","-")</f>
        <v/>
      </c>
      <c r="M77" s="31" t="str">
        <f>IF(K77="","",O73)</f>
        <v/>
      </c>
      <c r="N77" s="8" t="str">
        <f>IF(K77="","",IF(K77&gt;M77,1,0))</f>
        <v/>
      </c>
      <c r="O77" s="35"/>
      <c r="P77" s="34"/>
      <c r="Q77" s="34"/>
      <c r="R77" s="33"/>
      <c r="S77" s="30" t="s">
        <v>3</v>
      </c>
      <c r="T77" s="30">
        <f>COUNTIF(F76:F78,1)+COUNTIF(J76:J78,1)+COUNTIF(N76:N78,1)+COUNTIF(R76:R78,1)</f>
        <v>0</v>
      </c>
      <c r="U77" s="7" t="s">
        <v>0</v>
      </c>
      <c r="V77" s="7">
        <f>COUNTIF(F76:F78,0)+COUNTIF(J76:J78,0)+COUNTIF(N76:N78,0)+COUNTIF(R76:R78,0)</f>
        <v>0</v>
      </c>
      <c r="W77" s="30"/>
      <c r="X77" s="174"/>
      <c r="Y77" s="28"/>
      <c r="Z77" s="56"/>
      <c r="AA77" s="140"/>
      <c r="AB77" s="139"/>
      <c r="AC77" s="138"/>
    </row>
    <row r="78" spans="1:30" ht="14.25" thickBot="1">
      <c r="A78" s="111"/>
      <c r="B78" s="110"/>
      <c r="C78" s="18" t="str">
        <f>IF(Q66="","",Q66)</f>
        <v/>
      </c>
      <c r="D78" s="16" t="str">
        <f>IF(C78="","","-")</f>
        <v/>
      </c>
      <c r="E78" s="17" t="str">
        <f>IF(C78="","",O66)</f>
        <v/>
      </c>
      <c r="F78" s="16" t="str">
        <f>IF(C78="","",IF(C78&gt;E78,1,0))</f>
        <v/>
      </c>
      <c r="G78" s="18" t="str">
        <f>IF(Q70="","",Q70)</f>
        <v/>
      </c>
      <c r="H78" s="16" t="str">
        <f>IF(G78="","","-")</f>
        <v/>
      </c>
      <c r="I78" s="17" t="str">
        <f>IF(G78="","",O70)</f>
        <v/>
      </c>
      <c r="J78" s="16" t="str">
        <f>IF(G78="","",IF(G78&gt;I78,1,0))</f>
        <v/>
      </c>
      <c r="K78" s="18" t="str">
        <f>IF(Q74="","",Q74)</f>
        <v/>
      </c>
      <c r="L78" s="16" t="str">
        <f>IF(K78="","","-")</f>
        <v/>
      </c>
      <c r="M78" s="17" t="str">
        <f>IF(K78="","",O74)</f>
        <v/>
      </c>
      <c r="N78" s="16" t="str">
        <f>IF(K78="","",IF(K78&gt;M78,1,0))</f>
        <v/>
      </c>
      <c r="O78" s="21"/>
      <c r="P78" s="20"/>
      <c r="Q78" s="20"/>
      <c r="R78" s="19"/>
      <c r="S78" s="14" t="s">
        <v>1</v>
      </c>
      <c r="T78" s="14">
        <f>SUM(C76:C78)+SUM(G76:G78)+SUM(K76:K78)+SUM(O76:O78)</f>
        <v>0</v>
      </c>
      <c r="U78" s="15" t="s">
        <v>0</v>
      </c>
      <c r="V78" s="15">
        <f>SUM(E76:E78)+SUM(I76:I78)+SUM(M76:M78)+SUM(Q76:Q78)</f>
        <v>0</v>
      </c>
      <c r="W78" s="14" t="str">
        <f>IF(T76="","",T78-V78)</f>
        <v/>
      </c>
      <c r="X78" s="173"/>
      <c r="Y78" s="12"/>
      <c r="Z78" s="65"/>
      <c r="AA78" s="132"/>
      <c r="AB78" s="131"/>
      <c r="AC78" s="130"/>
    </row>
  </sheetData>
  <mergeCells count="286">
    <mergeCell ref="AC75:AC78"/>
    <mergeCell ref="A76:B76"/>
    <mergeCell ref="A77:B77"/>
    <mergeCell ref="A78:B78"/>
    <mergeCell ref="A75:B75"/>
    <mergeCell ref="C75:E75"/>
    <mergeCell ref="G75:I75"/>
    <mergeCell ref="K75:M75"/>
    <mergeCell ref="O75:R78"/>
    <mergeCell ref="Y75:Y78"/>
    <mergeCell ref="Z71:Z74"/>
    <mergeCell ref="AA71:AA74"/>
    <mergeCell ref="AB71:AB74"/>
    <mergeCell ref="X71:X74"/>
    <mergeCell ref="Z75:Z78"/>
    <mergeCell ref="AA75:AA78"/>
    <mergeCell ref="AB75:AB78"/>
    <mergeCell ref="AC71:AC74"/>
    <mergeCell ref="A72:B72"/>
    <mergeCell ref="A73:B73"/>
    <mergeCell ref="A74:B74"/>
    <mergeCell ref="A71:B71"/>
    <mergeCell ref="C71:E71"/>
    <mergeCell ref="G71:I71"/>
    <mergeCell ref="K71:N74"/>
    <mergeCell ref="O71:Q71"/>
    <mergeCell ref="Y71:Y74"/>
    <mergeCell ref="Z67:Z70"/>
    <mergeCell ref="AA67:AA70"/>
    <mergeCell ref="AB67:AB70"/>
    <mergeCell ref="AC67:AC70"/>
    <mergeCell ref="A68:B68"/>
    <mergeCell ref="A69:B69"/>
    <mergeCell ref="A70:B70"/>
    <mergeCell ref="A67:B67"/>
    <mergeCell ref="C67:E67"/>
    <mergeCell ref="G67:J70"/>
    <mergeCell ref="K67:M67"/>
    <mergeCell ref="O67:Q67"/>
    <mergeCell ref="Y67:Y70"/>
    <mergeCell ref="X67:X70"/>
    <mergeCell ref="A64:B64"/>
    <mergeCell ref="A65:B65"/>
    <mergeCell ref="A66:B66"/>
    <mergeCell ref="A63:B63"/>
    <mergeCell ref="C63:F66"/>
    <mergeCell ref="G63:I63"/>
    <mergeCell ref="K63:M63"/>
    <mergeCell ref="O63:Q63"/>
    <mergeCell ref="Y63:Y66"/>
    <mergeCell ref="AC61:AC62"/>
    <mergeCell ref="C62:F62"/>
    <mergeCell ref="G62:I62"/>
    <mergeCell ref="K62:M62"/>
    <mergeCell ref="O62:Q62"/>
    <mergeCell ref="Z63:Z66"/>
    <mergeCell ref="AA63:AA66"/>
    <mergeCell ref="AB63:AB66"/>
    <mergeCell ref="AC63:AC66"/>
    <mergeCell ref="X63:X66"/>
    <mergeCell ref="A61:B62"/>
    <mergeCell ref="C61:F61"/>
    <mergeCell ref="G61:I61"/>
    <mergeCell ref="K61:M61"/>
    <mergeCell ref="O61:Q61"/>
    <mergeCell ref="S61:W62"/>
    <mergeCell ref="Z56:Z59"/>
    <mergeCell ref="AA56:AA59"/>
    <mergeCell ref="AB56:AB59"/>
    <mergeCell ref="Y61:Y62"/>
    <mergeCell ref="Z61:Z62"/>
    <mergeCell ref="AA61:AA62"/>
    <mergeCell ref="AB61:AB62"/>
    <mergeCell ref="Y56:Y59"/>
    <mergeCell ref="X61:X62"/>
    <mergeCell ref="AC56:AC59"/>
    <mergeCell ref="A57:B57"/>
    <mergeCell ref="A58:B58"/>
    <mergeCell ref="A59:B59"/>
    <mergeCell ref="A56:B56"/>
    <mergeCell ref="C56:E56"/>
    <mergeCell ref="G56:I56"/>
    <mergeCell ref="K56:M56"/>
    <mergeCell ref="O56:R59"/>
    <mergeCell ref="X56:X59"/>
    <mergeCell ref="Z52:Z55"/>
    <mergeCell ref="AA52:AA55"/>
    <mergeCell ref="AB52:AB55"/>
    <mergeCell ref="AC52:AC55"/>
    <mergeCell ref="A53:B53"/>
    <mergeCell ref="A54:B54"/>
    <mergeCell ref="A55:B55"/>
    <mergeCell ref="A52:B52"/>
    <mergeCell ref="C52:E52"/>
    <mergeCell ref="G52:I52"/>
    <mergeCell ref="K52:N55"/>
    <mergeCell ref="O52:Q52"/>
    <mergeCell ref="Y52:Y55"/>
    <mergeCell ref="X52:X55"/>
    <mergeCell ref="Z48:Z51"/>
    <mergeCell ref="O48:Q48"/>
    <mergeCell ref="Y48:Y51"/>
    <mergeCell ref="X48:X51"/>
    <mergeCell ref="AA48:AA51"/>
    <mergeCell ref="AB48:AB51"/>
    <mergeCell ref="AC48:AC51"/>
    <mergeCell ref="A49:B49"/>
    <mergeCell ref="A50:B50"/>
    <mergeCell ref="A51:B51"/>
    <mergeCell ref="A48:B48"/>
    <mergeCell ref="C48:E48"/>
    <mergeCell ref="G48:J51"/>
    <mergeCell ref="K48:M48"/>
    <mergeCell ref="A45:B45"/>
    <mergeCell ref="A46:B46"/>
    <mergeCell ref="A47:B47"/>
    <mergeCell ref="A44:B44"/>
    <mergeCell ref="C44:F47"/>
    <mergeCell ref="G44:I44"/>
    <mergeCell ref="K44:M44"/>
    <mergeCell ref="O44:Q44"/>
    <mergeCell ref="Y44:Y47"/>
    <mergeCell ref="AC42:AC43"/>
    <mergeCell ref="C43:F43"/>
    <mergeCell ref="G43:I43"/>
    <mergeCell ref="K43:M43"/>
    <mergeCell ref="O43:Q43"/>
    <mergeCell ref="Z44:Z47"/>
    <mergeCell ref="AA44:AA47"/>
    <mergeCell ref="AB44:AB47"/>
    <mergeCell ref="AC44:AC47"/>
    <mergeCell ref="X44:X47"/>
    <mergeCell ref="A42:B43"/>
    <mergeCell ref="C42:F42"/>
    <mergeCell ref="G42:I42"/>
    <mergeCell ref="K42:M42"/>
    <mergeCell ref="O42:Q42"/>
    <mergeCell ref="S42:W43"/>
    <mergeCell ref="X42:X43"/>
    <mergeCell ref="Z37:Z40"/>
    <mergeCell ref="AA37:AA40"/>
    <mergeCell ref="AB37:AB40"/>
    <mergeCell ref="Y42:Y43"/>
    <mergeCell ref="Z42:Z43"/>
    <mergeCell ref="AA42:AA43"/>
    <mergeCell ref="AB42:AB43"/>
    <mergeCell ref="AC37:AC40"/>
    <mergeCell ref="A38:B38"/>
    <mergeCell ref="A39:B39"/>
    <mergeCell ref="A40:B40"/>
    <mergeCell ref="A37:B37"/>
    <mergeCell ref="C37:E37"/>
    <mergeCell ref="G37:I37"/>
    <mergeCell ref="K37:M37"/>
    <mergeCell ref="O37:R40"/>
    <mergeCell ref="Y37:Y40"/>
    <mergeCell ref="AB33:AB36"/>
    <mergeCell ref="AC33:AC36"/>
    <mergeCell ref="A34:B34"/>
    <mergeCell ref="A35:B35"/>
    <mergeCell ref="A36:B36"/>
    <mergeCell ref="A33:B33"/>
    <mergeCell ref="C33:E33"/>
    <mergeCell ref="G33:I33"/>
    <mergeCell ref="K33:N36"/>
    <mergeCell ref="O33:Q33"/>
    <mergeCell ref="Y33:Y36"/>
    <mergeCell ref="X33:X36"/>
    <mergeCell ref="Z29:Z32"/>
    <mergeCell ref="AA29:AA32"/>
    <mergeCell ref="Y29:Y32"/>
    <mergeCell ref="X29:X32"/>
    <mergeCell ref="Z33:Z36"/>
    <mergeCell ref="AA33:AA36"/>
    <mergeCell ref="AB29:AB32"/>
    <mergeCell ref="AC29:AC32"/>
    <mergeCell ref="A30:B30"/>
    <mergeCell ref="A31:B31"/>
    <mergeCell ref="A32:B32"/>
    <mergeCell ref="A29:B29"/>
    <mergeCell ref="C29:E29"/>
    <mergeCell ref="G29:J32"/>
    <mergeCell ref="K29:M29"/>
    <mergeCell ref="O29:Q29"/>
    <mergeCell ref="A26:B26"/>
    <mergeCell ref="A27:B27"/>
    <mergeCell ref="A28:B28"/>
    <mergeCell ref="A25:B25"/>
    <mergeCell ref="C25:F28"/>
    <mergeCell ref="G25:I25"/>
    <mergeCell ref="K25:M25"/>
    <mergeCell ref="O25:Q25"/>
    <mergeCell ref="Y25:Y28"/>
    <mergeCell ref="AC23:AC24"/>
    <mergeCell ref="C24:F24"/>
    <mergeCell ref="G24:I24"/>
    <mergeCell ref="K24:M24"/>
    <mergeCell ref="O24:Q24"/>
    <mergeCell ref="Z25:Z28"/>
    <mergeCell ref="AA25:AA28"/>
    <mergeCell ref="AB25:AB28"/>
    <mergeCell ref="AC25:AC28"/>
    <mergeCell ref="X25:X28"/>
    <mergeCell ref="A23:B24"/>
    <mergeCell ref="C23:F23"/>
    <mergeCell ref="G23:I23"/>
    <mergeCell ref="K23:M23"/>
    <mergeCell ref="O23:Q23"/>
    <mergeCell ref="S23:W24"/>
    <mergeCell ref="X23:X24"/>
    <mergeCell ref="Z18:Z21"/>
    <mergeCell ref="AA18:AA21"/>
    <mergeCell ref="AB18:AB21"/>
    <mergeCell ref="Y23:Y24"/>
    <mergeCell ref="Z23:Z24"/>
    <mergeCell ref="AA23:AA24"/>
    <mergeCell ref="AB23:AB24"/>
    <mergeCell ref="AC18:AC21"/>
    <mergeCell ref="A19:B19"/>
    <mergeCell ref="A20:B20"/>
    <mergeCell ref="A21:B21"/>
    <mergeCell ref="A18:B18"/>
    <mergeCell ref="C18:E18"/>
    <mergeCell ref="G18:I18"/>
    <mergeCell ref="K18:M18"/>
    <mergeCell ref="O18:R21"/>
    <mergeCell ref="Y18:Y21"/>
    <mergeCell ref="AC14:AC17"/>
    <mergeCell ref="A15:B15"/>
    <mergeCell ref="A16:B16"/>
    <mergeCell ref="A17:B17"/>
    <mergeCell ref="A14:B14"/>
    <mergeCell ref="C14:E14"/>
    <mergeCell ref="G14:I14"/>
    <mergeCell ref="AA10:AA13"/>
    <mergeCell ref="Y10:Y13"/>
    <mergeCell ref="X10:X13"/>
    <mergeCell ref="Z14:Z17"/>
    <mergeCell ref="AA14:AA17"/>
    <mergeCell ref="AB14:AB17"/>
    <mergeCell ref="O10:Q10"/>
    <mergeCell ref="K14:N17"/>
    <mergeCell ref="O14:Q14"/>
    <mergeCell ref="Y14:Y17"/>
    <mergeCell ref="X14:X17"/>
    <mergeCell ref="Z10:Z13"/>
    <mergeCell ref="G6:I6"/>
    <mergeCell ref="AB10:AB13"/>
    <mergeCell ref="AC10:AC13"/>
    <mergeCell ref="A11:B11"/>
    <mergeCell ref="A12:B12"/>
    <mergeCell ref="A13:B13"/>
    <mergeCell ref="A10:B10"/>
    <mergeCell ref="C10:E10"/>
    <mergeCell ref="G10:J13"/>
    <mergeCell ref="K10:M10"/>
    <mergeCell ref="Z4:Z5"/>
    <mergeCell ref="Z6:Z9"/>
    <mergeCell ref="AA6:AA9"/>
    <mergeCell ref="AB6:AB9"/>
    <mergeCell ref="AC6:AC9"/>
    <mergeCell ref="A7:B7"/>
    <mergeCell ref="A8:B8"/>
    <mergeCell ref="A9:B9"/>
    <mergeCell ref="A6:B6"/>
    <mergeCell ref="C6:F9"/>
    <mergeCell ref="A1:Z2"/>
    <mergeCell ref="A4:B5"/>
    <mergeCell ref="C4:F4"/>
    <mergeCell ref="G4:I4"/>
    <mergeCell ref="K4:M4"/>
    <mergeCell ref="K6:M6"/>
    <mergeCell ref="O6:Q6"/>
    <mergeCell ref="Y6:Y9"/>
    <mergeCell ref="X6:X9"/>
    <mergeCell ref="O4:Q4"/>
    <mergeCell ref="X4:X5"/>
    <mergeCell ref="AC4:AC5"/>
    <mergeCell ref="C5:F5"/>
    <mergeCell ref="G5:I5"/>
    <mergeCell ref="K5:M5"/>
    <mergeCell ref="O5:Q5"/>
    <mergeCell ref="AA4:AA5"/>
    <mergeCell ref="AB4:AB5"/>
    <mergeCell ref="S4:W5"/>
    <mergeCell ref="Y4:Y5"/>
  </mergeCells>
  <phoneticPr fontId="2"/>
  <printOptions horizontalCentered="1"/>
  <pageMargins left="0.74803149606299213" right="0.74803149606299213" top="0.39370078740157483" bottom="0.19685039370078741" header="0.51181102362204722" footer="0.51181102362204722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workbookViewId="0">
      <selection activeCell="AF22" sqref="AF22"/>
    </sheetView>
  </sheetViews>
  <sheetFormatPr defaultRowHeight="13.5"/>
  <cols>
    <col min="1" max="1" width="9" style="1"/>
    <col min="2" max="2" width="4.75" style="1" customWidth="1"/>
    <col min="3" max="3" width="7" style="3" customWidth="1"/>
    <col min="4" max="4" width="1.625" style="3" customWidth="1"/>
    <col min="5" max="5" width="7" style="3" customWidth="1"/>
    <col min="6" max="6" width="2.5" style="3" hidden="1" customWidth="1"/>
    <col min="7" max="7" width="7" style="3" customWidth="1"/>
    <col min="8" max="8" width="1.625" style="3" customWidth="1"/>
    <col min="9" max="9" width="7" style="3" customWidth="1"/>
    <col min="10" max="10" width="2.5" style="3" hidden="1" customWidth="1"/>
    <col min="11" max="11" width="7" style="3" customWidth="1"/>
    <col min="12" max="12" width="1.625" style="3" customWidth="1"/>
    <col min="13" max="13" width="7" style="3" customWidth="1"/>
    <col min="14" max="14" width="2.5" style="3" hidden="1" customWidth="1"/>
    <col min="15" max="15" width="7" style="3" customWidth="1"/>
    <col min="16" max="16" width="1.625" style="3" customWidth="1"/>
    <col min="17" max="17" width="7" style="3" customWidth="1"/>
    <col min="18" max="18" width="2.5" style="3" hidden="1" customWidth="1"/>
    <col min="19" max="19" width="2.625" style="1" hidden="1" customWidth="1"/>
    <col min="20" max="20" width="4.5" style="1" hidden="1" customWidth="1"/>
    <col min="21" max="21" width="1.625" style="1" hidden="1" customWidth="1"/>
    <col min="22" max="22" width="4.5" style="1" hidden="1" customWidth="1"/>
    <col min="23" max="23" width="5.5" style="1" hidden="1" customWidth="1"/>
    <col min="24" max="24" width="5.5" style="1" customWidth="1"/>
    <col min="25" max="25" width="3.875" style="1" customWidth="1"/>
    <col min="26" max="26" width="4.625" style="1" hidden="1" customWidth="1"/>
    <col min="27" max="28" width="2.875" style="1" hidden="1" customWidth="1"/>
    <col min="29" max="29" width="5.125" style="1" hidden="1" customWidth="1"/>
    <col min="30" max="16384" width="9" style="1"/>
  </cols>
  <sheetData>
    <row r="1" spans="1:30">
      <c r="A1" s="113" t="s">
        <v>189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72"/>
    </row>
    <row r="2" spans="1:30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72"/>
    </row>
    <row r="3" spans="1:30" ht="14.25" thickBot="1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7"/>
      <c r="W3" s="7"/>
      <c r="X3" s="7"/>
      <c r="Y3" s="7"/>
      <c r="Z3" s="69"/>
    </row>
    <row r="4" spans="1:30">
      <c r="A4" s="104" t="s">
        <v>24</v>
      </c>
      <c r="B4" s="97"/>
      <c r="C4" s="102" t="str">
        <f>A7</f>
        <v>竹本　千穂</v>
      </c>
      <c r="D4" s="101"/>
      <c r="E4" s="101"/>
      <c r="F4" s="103"/>
      <c r="G4" s="102" t="str">
        <f>A11</f>
        <v>高岡　花怜</v>
      </c>
      <c r="H4" s="101"/>
      <c r="I4" s="101"/>
      <c r="J4" s="100"/>
      <c r="K4" s="102" t="str">
        <f>A15</f>
        <v>大西　絢心</v>
      </c>
      <c r="L4" s="101"/>
      <c r="M4" s="101"/>
      <c r="N4" s="100"/>
      <c r="O4" s="102" t="str">
        <f>IF(A19="","",A19)</f>
        <v/>
      </c>
      <c r="P4" s="101"/>
      <c r="Q4" s="101"/>
      <c r="R4" s="100"/>
      <c r="S4" s="99" t="s">
        <v>16</v>
      </c>
      <c r="T4" s="98"/>
      <c r="U4" s="98"/>
      <c r="V4" s="98"/>
      <c r="W4" s="97"/>
      <c r="X4" s="96" t="s">
        <v>15</v>
      </c>
      <c r="Y4" s="95" t="s">
        <v>14</v>
      </c>
      <c r="Z4" s="64" t="s">
        <v>14</v>
      </c>
      <c r="AA4" s="167" t="s">
        <v>91</v>
      </c>
      <c r="AB4" s="166" t="s">
        <v>90</v>
      </c>
      <c r="AC4" s="95" t="s">
        <v>89</v>
      </c>
    </row>
    <row r="5" spans="1:30">
      <c r="A5" s="83"/>
      <c r="B5" s="90"/>
      <c r="C5" s="93" t="str">
        <f>A8</f>
        <v>（ミッキーズ）</v>
      </c>
      <c r="D5" s="92"/>
      <c r="E5" s="92"/>
      <c r="F5" s="94"/>
      <c r="G5" s="93" t="str">
        <f>A12</f>
        <v>(東雲ＢＳＳ）</v>
      </c>
      <c r="H5" s="92"/>
      <c r="I5" s="92"/>
      <c r="J5" s="76"/>
      <c r="K5" s="93" t="str">
        <f>A16</f>
        <v>（Ｊｒスクール）</v>
      </c>
      <c r="L5" s="92"/>
      <c r="M5" s="92"/>
      <c r="N5" s="76"/>
      <c r="O5" s="63" t="str">
        <f>IF(A20="","",A20)</f>
        <v/>
      </c>
      <c r="P5" s="62"/>
      <c r="Q5" s="62"/>
      <c r="R5" s="76"/>
      <c r="S5" s="91"/>
      <c r="T5" s="82"/>
      <c r="U5" s="82"/>
      <c r="V5" s="82"/>
      <c r="W5" s="90"/>
      <c r="X5" s="89"/>
      <c r="Y5" s="66"/>
      <c r="Z5" s="82"/>
      <c r="AA5" s="162"/>
      <c r="AB5" s="161"/>
      <c r="AC5" s="66"/>
    </row>
    <row r="6" spans="1:30">
      <c r="A6" s="51"/>
      <c r="B6" s="64"/>
      <c r="C6" s="49"/>
      <c r="D6" s="48"/>
      <c r="E6" s="48"/>
      <c r="F6" s="47"/>
      <c r="G6" s="46" t="str">
        <f>IF(SUM(J7:J9)&gt;=2,"○","×")</f>
        <v>○</v>
      </c>
      <c r="H6" s="45"/>
      <c r="I6" s="44"/>
      <c r="J6" s="43"/>
      <c r="K6" s="46" t="str">
        <f>IF(SUM(N7:N9)&gt;=2,"○","×")</f>
        <v>○</v>
      </c>
      <c r="L6" s="45"/>
      <c r="M6" s="44"/>
      <c r="N6" s="43"/>
      <c r="O6" s="46" t="str">
        <f>IF(R7="","",IF(SUM(R7:R9)&gt;=2,"○","×"))</f>
        <v/>
      </c>
      <c r="P6" s="45"/>
      <c r="Q6" s="44"/>
      <c r="R6" s="43"/>
      <c r="S6" s="87"/>
      <c r="T6" s="87"/>
      <c r="U6" s="88"/>
      <c r="V6" s="88"/>
      <c r="W6" s="87"/>
      <c r="X6" s="42" t="s">
        <v>13</v>
      </c>
      <c r="Y6" s="41">
        <v>1</v>
      </c>
      <c r="Z6" s="60">
        <f>RANK(W9,W6:W21,0)</f>
        <v>1</v>
      </c>
      <c r="AA6" s="148">
        <f>T7</f>
        <v>2</v>
      </c>
      <c r="AB6" s="147">
        <f>T8</f>
        <v>4</v>
      </c>
      <c r="AC6" s="146">
        <f>V9</f>
        <v>31</v>
      </c>
    </row>
    <row r="7" spans="1:30">
      <c r="A7" s="59" t="s">
        <v>188</v>
      </c>
      <c r="B7" s="58"/>
      <c r="C7" s="35"/>
      <c r="D7" s="34"/>
      <c r="E7" s="34"/>
      <c r="F7" s="33"/>
      <c r="G7" s="37">
        <v>21</v>
      </c>
      <c r="H7" s="9" t="str">
        <f>IF(G7="","","-")</f>
        <v>-</v>
      </c>
      <c r="I7" s="36">
        <v>11</v>
      </c>
      <c r="J7" s="9">
        <f>IF(G7="","",IF(G7&gt;I7,1,0))</f>
        <v>1</v>
      </c>
      <c r="K7" s="37">
        <v>21</v>
      </c>
      <c r="L7" s="9" t="str">
        <f>IF(K7="","","-")</f>
        <v>-</v>
      </c>
      <c r="M7" s="36">
        <v>7</v>
      </c>
      <c r="N7" s="9">
        <f>IF(K7="","",IF(K7&gt;M7,1,0))</f>
        <v>1</v>
      </c>
      <c r="O7" s="32"/>
      <c r="P7" s="86" t="str">
        <f>IF(O7="","","-")</f>
        <v/>
      </c>
      <c r="Q7" s="31"/>
      <c r="R7" s="8" t="str">
        <f>IF(O7="","",IF(O7&gt;Q7,1,0))</f>
        <v/>
      </c>
      <c r="S7" s="85" t="s">
        <v>8</v>
      </c>
      <c r="T7" s="85">
        <f>COUNTIF(C6:R6,"○")</f>
        <v>2</v>
      </c>
      <c r="U7" s="84" t="s">
        <v>0</v>
      </c>
      <c r="V7" s="7">
        <f>COUNTIF(C6:R6,"×")</f>
        <v>0</v>
      </c>
      <c r="W7" s="30"/>
      <c r="X7" s="57"/>
      <c r="Y7" s="28"/>
      <c r="Z7" s="56"/>
      <c r="AA7" s="140"/>
      <c r="AB7" s="139"/>
      <c r="AC7" s="138"/>
    </row>
    <row r="8" spans="1:30">
      <c r="A8" s="59" t="s">
        <v>34</v>
      </c>
      <c r="B8" s="58"/>
      <c r="C8" s="35"/>
      <c r="D8" s="34"/>
      <c r="E8" s="34"/>
      <c r="F8" s="33"/>
      <c r="G8" s="37">
        <v>21</v>
      </c>
      <c r="H8" s="9" t="str">
        <f>IF(G8="","","-")</f>
        <v>-</v>
      </c>
      <c r="I8" s="36">
        <v>8</v>
      </c>
      <c r="J8" s="9">
        <f>IF(G8="","",IF(G8&gt;I8,1,0))</f>
        <v>1</v>
      </c>
      <c r="K8" s="37">
        <v>21</v>
      </c>
      <c r="L8" s="9" t="str">
        <f>IF(K8="","","-")</f>
        <v>-</v>
      </c>
      <c r="M8" s="36">
        <v>5</v>
      </c>
      <c r="N8" s="9">
        <f>IF(K8="","",IF(K8&gt;M8,1,0))</f>
        <v>1</v>
      </c>
      <c r="O8" s="32"/>
      <c r="P8" s="86" t="str">
        <f>IF(O8="","","-")</f>
        <v/>
      </c>
      <c r="Q8" s="31"/>
      <c r="R8" s="8" t="str">
        <f>IF(O8="","",IF(O8&gt;Q8,1,0))</f>
        <v/>
      </c>
      <c r="S8" s="85" t="s">
        <v>3</v>
      </c>
      <c r="T8" s="85">
        <f>COUNTIF(F7:F9,1)+COUNTIF(J7:J9,1)+COUNTIF(N7:N9,1)+COUNTIF(R7:R9,1)</f>
        <v>4</v>
      </c>
      <c r="U8" s="84" t="s">
        <v>0</v>
      </c>
      <c r="V8" s="7">
        <f>COUNTIF(F7:F9,0)+COUNTIF(J7:J9,0)+COUNTIF(N7:N9,0)+COUNTIF(R7:R9,0)</f>
        <v>0</v>
      </c>
      <c r="W8" s="30"/>
      <c r="X8" s="57"/>
      <c r="Y8" s="28"/>
      <c r="Z8" s="56"/>
      <c r="AA8" s="140"/>
      <c r="AB8" s="139"/>
      <c r="AC8" s="138"/>
    </row>
    <row r="9" spans="1:30">
      <c r="A9" s="83"/>
      <c r="B9" s="82"/>
      <c r="C9" s="81"/>
      <c r="D9" s="80"/>
      <c r="E9" s="80"/>
      <c r="F9" s="79"/>
      <c r="G9" s="78"/>
      <c r="H9" s="76" t="str">
        <f>IF(G9="","","-")</f>
        <v/>
      </c>
      <c r="I9" s="77"/>
      <c r="J9" s="76" t="str">
        <f>IF(G9="","",IF(G9&gt;I9,1,0))</f>
        <v/>
      </c>
      <c r="K9" s="78"/>
      <c r="L9" s="76" t="str">
        <f>IF(K9="","","-")</f>
        <v/>
      </c>
      <c r="M9" s="77"/>
      <c r="N9" s="76" t="str">
        <f>IF(K9="","",IF(K9&gt;M9,1,0))</f>
        <v/>
      </c>
      <c r="O9" s="75"/>
      <c r="P9" s="74" t="str">
        <f>IF(O9="","","-")</f>
        <v/>
      </c>
      <c r="Q9" s="73"/>
      <c r="R9" s="72" t="str">
        <f>IF(O9="","",IF(O9&gt;Q9,1,0))</f>
        <v/>
      </c>
      <c r="S9" s="71" t="s">
        <v>1</v>
      </c>
      <c r="T9" s="71">
        <f>SUM(C7:C9)+SUM(G7:G9)+SUM(K7:K9)+SUM(O7:O9)</f>
        <v>84</v>
      </c>
      <c r="U9" s="70" t="s">
        <v>0</v>
      </c>
      <c r="V9" s="69">
        <f>SUM(E7:E9)+SUM(I7:I9)+SUM(M7:M9)+SUM(Q7:Q9)</f>
        <v>31</v>
      </c>
      <c r="W9" s="68">
        <f>T9-V9</f>
        <v>53</v>
      </c>
      <c r="X9" s="67"/>
      <c r="Y9" s="66"/>
      <c r="Z9" s="65"/>
      <c r="AA9" s="155"/>
      <c r="AB9" s="154"/>
      <c r="AC9" s="153"/>
    </row>
    <row r="10" spans="1:30">
      <c r="A10" s="51"/>
      <c r="B10" s="64"/>
      <c r="C10" s="63" t="str">
        <f>IF(G6="○","×","○")</f>
        <v>×</v>
      </c>
      <c r="D10" s="62"/>
      <c r="E10" s="61"/>
      <c r="F10" s="9"/>
      <c r="G10" s="35"/>
      <c r="H10" s="34"/>
      <c r="I10" s="34"/>
      <c r="J10" s="33"/>
      <c r="K10" s="63" t="str">
        <f>IF(SUM(N11:N13)&gt;=2,"○","×")</f>
        <v>○</v>
      </c>
      <c r="L10" s="62"/>
      <c r="M10" s="61"/>
      <c r="N10" s="9"/>
      <c r="O10" s="63" t="str">
        <f>IF(R11="","",IF(SUM(R11:R13)&gt;=2,"○","×"))</f>
        <v/>
      </c>
      <c r="P10" s="62"/>
      <c r="Q10" s="61"/>
      <c r="R10" s="9"/>
      <c r="S10" s="30"/>
      <c r="T10" s="30"/>
      <c r="U10" s="7"/>
      <c r="V10" s="7"/>
      <c r="W10" s="30"/>
      <c r="X10" s="42" t="s">
        <v>10</v>
      </c>
      <c r="Y10" s="41">
        <v>2</v>
      </c>
      <c r="Z10" s="60">
        <f>RANK(W13,W9:W21,0)</f>
        <v>2</v>
      </c>
      <c r="AA10" s="140">
        <f>T11</f>
        <v>1</v>
      </c>
      <c r="AB10" s="147">
        <f>T12</f>
        <v>2</v>
      </c>
      <c r="AC10" s="146">
        <f>V13</f>
        <v>61</v>
      </c>
    </row>
    <row r="11" spans="1:30">
      <c r="A11" s="59" t="s">
        <v>187</v>
      </c>
      <c r="B11" s="58"/>
      <c r="C11" s="37">
        <f>I7</f>
        <v>11</v>
      </c>
      <c r="D11" s="9" t="str">
        <f>IF(C11="","","-")</f>
        <v>-</v>
      </c>
      <c r="E11" s="36">
        <f>G7</f>
        <v>21</v>
      </c>
      <c r="F11" s="9">
        <f>IF(C11="","",IF(C11&gt;E11,1,0))</f>
        <v>0</v>
      </c>
      <c r="G11" s="35"/>
      <c r="H11" s="34"/>
      <c r="I11" s="34"/>
      <c r="J11" s="33"/>
      <c r="K11" s="37">
        <v>21</v>
      </c>
      <c r="L11" s="9" t="str">
        <f>IF(K11="","","-")</f>
        <v>-</v>
      </c>
      <c r="M11" s="36">
        <v>10</v>
      </c>
      <c r="N11" s="9">
        <f>IF(K11="","",IF(K11&gt;M11,1,0))</f>
        <v>1</v>
      </c>
      <c r="O11" s="32"/>
      <c r="P11" s="8" t="str">
        <f>IF(O11="","","-")</f>
        <v/>
      </c>
      <c r="Q11" s="31"/>
      <c r="R11" s="8" t="str">
        <f>IF(O11="","",IF(O11&gt;Q11,1,0))</f>
        <v/>
      </c>
      <c r="S11" s="30" t="s">
        <v>8</v>
      </c>
      <c r="T11" s="30">
        <f>COUNTIF(C10:R10,"○")</f>
        <v>1</v>
      </c>
      <c r="U11" s="7" t="s">
        <v>0</v>
      </c>
      <c r="V11" s="7">
        <f>COUNTIF(C10:R10,"×")</f>
        <v>1</v>
      </c>
      <c r="W11" s="30"/>
      <c r="X11" s="57"/>
      <c r="Y11" s="28"/>
      <c r="Z11" s="56"/>
      <c r="AA11" s="140"/>
      <c r="AB11" s="139"/>
      <c r="AC11" s="138"/>
    </row>
    <row r="12" spans="1:30">
      <c r="A12" s="59" t="s">
        <v>176</v>
      </c>
      <c r="B12" s="58"/>
      <c r="C12" s="37">
        <f>I8</f>
        <v>8</v>
      </c>
      <c r="D12" s="9" t="str">
        <f>IF(C12="","","-")</f>
        <v>-</v>
      </c>
      <c r="E12" s="36">
        <f>G8</f>
        <v>21</v>
      </c>
      <c r="F12" s="9">
        <f>IF(C12="","",IF(C12&gt;E12,1,0))</f>
        <v>0</v>
      </c>
      <c r="G12" s="35"/>
      <c r="H12" s="34"/>
      <c r="I12" s="34"/>
      <c r="J12" s="33"/>
      <c r="K12" s="37">
        <v>21</v>
      </c>
      <c r="L12" s="9" t="str">
        <f>IF(K12="","","-")</f>
        <v>-</v>
      </c>
      <c r="M12" s="36">
        <v>9</v>
      </c>
      <c r="N12" s="9">
        <f>IF(K12="","",IF(K12&gt;M12,1,0))</f>
        <v>1</v>
      </c>
      <c r="O12" s="32"/>
      <c r="P12" s="8" t="str">
        <f>IF(O12="","","-")</f>
        <v/>
      </c>
      <c r="Q12" s="31"/>
      <c r="R12" s="8" t="str">
        <f>IF(O12="","",IF(O12&gt;Q12,1,0))</f>
        <v/>
      </c>
      <c r="S12" s="30" t="s">
        <v>3</v>
      </c>
      <c r="T12" s="30">
        <f>COUNTIF(F11:F13,1)+COUNTIF(J11:J13,1)+COUNTIF(N11:N13,1)+COUNTIF(R11:R13,1)</f>
        <v>2</v>
      </c>
      <c r="U12" s="7" t="s">
        <v>0</v>
      </c>
      <c r="V12" s="7">
        <f>COUNTIF(F11:F13,0)+COUNTIF(J11:J13,0)+COUNTIF(N11:N13,0)+COUNTIF(R11:R13,0)</f>
        <v>2</v>
      </c>
      <c r="W12" s="30"/>
      <c r="X12" s="57"/>
      <c r="Y12" s="28"/>
      <c r="Z12" s="56"/>
      <c r="AA12" s="140"/>
      <c r="AB12" s="139"/>
      <c r="AC12" s="138"/>
    </row>
    <row r="13" spans="1:30">
      <c r="A13" s="83"/>
      <c r="B13" s="82"/>
      <c r="C13" s="78" t="str">
        <f>IF(I9="","",I9)</f>
        <v/>
      </c>
      <c r="D13" s="76" t="str">
        <f>IF(C13="","","-")</f>
        <v/>
      </c>
      <c r="E13" s="77" t="str">
        <f>IF(G9="","",G9)</f>
        <v/>
      </c>
      <c r="F13" s="9" t="str">
        <f>IF(C13="","",IF(C13&gt;E13,1,0))</f>
        <v/>
      </c>
      <c r="G13" s="81"/>
      <c r="H13" s="80"/>
      <c r="I13" s="80"/>
      <c r="J13" s="79"/>
      <c r="K13" s="78"/>
      <c r="L13" s="9" t="str">
        <f>IF(K13="","","-")</f>
        <v/>
      </c>
      <c r="M13" s="77"/>
      <c r="N13" s="9" t="str">
        <f>IF(K13="","",IF(K13&gt;M13,1,0))</f>
        <v/>
      </c>
      <c r="O13" s="75"/>
      <c r="P13" s="72" t="str">
        <f>IF(O13="","","-")</f>
        <v/>
      </c>
      <c r="Q13" s="73"/>
      <c r="R13" s="8" t="str">
        <f>IF(O13="","",IF(O13&gt;Q13,1,0))</f>
        <v/>
      </c>
      <c r="S13" s="68" t="s">
        <v>1</v>
      </c>
      <c r="T13" s="68">
        <f>SUM(C11:C13)+SUM(G11:G13)+SUM(K11:K13)+SUM(O11:O13)</f>
        <v>61</v>
      </c>
      <c r="U13" s="69" t="s">
        <v>0</v>
      </c>
      <c r="V13" s="69">
        <f>SUM(E11:E13)+SUM(I11:I13)+SUM(M11:M13)+SUM(Q11:Q13)</f>
        <v>61</v>
      </c>
      <c r="W13" s="68">
        <f>T13-V13</f>
        <v>0</v>
      </c>
      <c r="X13" s="67"/>
      <c r="Y13" s="66"/>
      <c r="Z13" s="65"/>
      <c r="AA13" s="155"/>
      <c r="AB13" s="154"/>
      <c r="AC13" s="153"/>
    </row>
    <row r="14" spans="1:30">
      <c r="A14" s="51"/>
      <c r="B14" s="64"/>
      <c r="C14" s="46" t="str">
        <f>IF(A15="","",IF(K6="○","×","○"))</f>
        <v>×</v>
      </c>
      <c r="D14" s="45"/>
      <c r="E14" s="44"/>
      <c r="F14" s="43"/>
      <c r="G14" s="46" t="str">
        <f>IF(A15="","",IF(K10="○","×","○"))</f>
        <v>×</v>
      </c>
      <c r="H14" s="45"/>
      <c r="I14" s="44"/>
      <c r="J14" s="43"/>
      <c r="K14" s="49"/>
      <c r="L14" s="48"/>
      <c r="M14" s="48"/>
      <c r="N14" s="47"/>
      <c r="O14" s="46" t="str">
        <f>IF(R15="","",IF(SUM(R15:R17)&gt;=2,"○","×"))</f>
        <v/>
      </c>
      <c r="P14" s="45"/>
      <c r="Q14" s="44"/>
      <c r="R14" s="43"/>
      <c r="S14" s="30"/>
      <c r="T14" s="30"/>
      <c r="U14" s="7"/>
      <c r="V14" s="7"/>
      <c r="W14" s="30"/>
      <c r="X14" s="42" t="s">
        <v>5</v>
      </c>
      <c r="Y14" s="41">
        <v>3</v>
      </c>
      <c r="Z14" s="60">
        <f>IF(C14="","",RANK(W17,W9:W21,0))</f>
        <v>3</v>
      </c>
      <c r="AA14" s="148">
        <f>T15</f>
        <v>0</v>
      </c>
      <c r="AB14" s="147">
        <f>T16</f>
        <v>0</v>
      </c>
      <c r="AC14" s="146">
        <f>V17</f>
        <v>84</v>
      </c>
    </row>
    <row r="15" spans="1:30">
      <c r="A15" s="59" t="s">
        <v>186</v>
      </c>
      <c r="B15" s="58"/>
      <c r="C15" s="37">
        <f>IF(A15="","",M7)</f>
        <v>7</v>
      </c>
      <c r="D15" s="9" t="str">
        <f>IF(C15="","","-")</f>
        <v>-</v>
      </c>
      <c r="E15" s="36">
        <f>IF(C15="","",K7)</f>
        <v>21</v>
      </c>
      <c r="F15" s="9">
        <f>IF(C15="","",IF(C15&gt;E15,1,0))</f>
        <v>0</v>
      </c>
      <c r="G15" s="37">
        <f>IF(A15="","",M11)</f>
        <v>10</v>
      </c>
      <c r="H15" s="9" t="str">
        <f>IF(G15="","","-")</f>
        <v>-</v>
      </c>
      <c r="I15" s="36">
        <f>IF(A15="","",K11)</f>
        <v>21</v>
      </c>
      <c r="J15" s="9">
        <f>IF(G15="","",IF(G15&gt;I15,1,0))</f>
        <v>0</v>
      </c>
      <c r="K15" s="35"/>
      <c r="L15" s="34"/>
      <c r="M15" s="34"/>
      <c r="N15" s="33"/>
      <c r="O15" s="32"/>
      <c r="P15" s="8" t="str">
        <f>IF(O15="","","-")</f>
        <v/>
      </c>
      <c r="Q15" s="31"/>
      <c r="R15" s="8" t="str">
        <f>IF(O15="","",IF(O15&gt;Q15,1,0))</f>
        <v/>
      </c>
      <c r="S15" s="30" t="s">
        <v>8</v>
      </c>
      <c r="T15" s="30">
        <f>IF(A15="","",COUNTIF(C14:R14,"○"))</f>
        <v>0</v>
      </c>
      <c r="U15" s="7" t="s">
        <v>0</v>
      </c>
      <c r="V15" s="7">
        <f>COUNTIF(C14:R14,"×")</f>
        <v>2</v>
      </c>
      <c r="W15" s="30"/>
      <c r="X15" s="57"/>
      <c r="Y15" s="28"/>
      <c r="Z15" s="56"/>
      <c r="AA15" s="140"/>
      <c r="AB15" s="139"/>
      <c r="AC15" s="138"/>
      <c r="AD15" s="172"/>
    </row>
    <row r="16" spans="1:30">
      <c r="A16" s="59" t="s">
        <v>18</v>
      </c>
      <c r="B16" s="58"/>
      <c r="C16" s="37">
        <f>IF(A15="","",M8)</f>
        <v>5</v>
      </c>
      <c r="D16" s="9" t="str">
        <f>IF(C16="","","-")</f>
        <v>-</v>
      </c>
      <c r="E16" s="36">
        <f>IF(C16="","",K8)</f>
        <v>21</v>
      </c>
      <c r="F16" s="9">
        <f>IF(C16="","",IF(C16&gt;E16,1,0))</f>
        <v>0</v>
      </c>
      <c r="G16" s="37">
        <f>IF(A15="","",M12)</f>
        <v>9</v>
      </c>
      <c r="H16" s="9" t="str">
        <f>IF(G16="","","-")</f>
        <v>-</v>
      </c>
      <c r="I16" s="36">
        <f>IF(A15="","",K12)</f>
        <v>21</v>
      </c>
      <c r="J16" s="9">
        <f>IF(G16="","",IF(G16&gt;I16,1,0))</f>
        <v>0</v>
      </c>
      <c r="K16" s="35"/>
      <c r="L16" s="34"/>
      <c r="M16" s="34"/>
      <c r="N16" s="33"/>
      <c r="O16" s="32"/>
      <c r="P16" s="8" t="str">
        <f>IF(O16="","","-")</f>
        <v/>
      </c>
      <c r="Q16" s="31"/>
      <c r="R16" s="8" t="str">
        <f>IF(O16="","",IF(O16&gt;Q16,1,0))</f>
        <v/>
      </c>
      <c r="S16" s="30" t="s">
        <v>3</v>
      </c>
      <c r="T16" s="30">
        <f>COUNTIF(F15:F17,1)+COUNTIF(J15:J17,1)+COUNTIF(N15:N17,1)+COUNTIF(R15:R17,1)</f>
        <v>0</v>
      </c>
      <c r="U16" s="7" t="s">
        <v>0</v>
      </c>
      <c r="V16" s="7">
        <f>COUNTIF(F15:F17,0)+COUNTIF(J15:J17,0)+COUNTIF(N15:N17,0)+COUNTIF(R15:R17,0)</f>
        <v>4</v>
      </c>
      <c r="W16" s="30"/>
      <c r="X16" s="57"/>
      <c r="Y16" s="28"/>
      <c r="Z16" s="56"/>
      <c r="AA16" s="140"/>
      <c r="AB16" s="139"/>
      <c r="AC16" s="138"/>
    </row>
    <row r="17" spans="1:30">
      <c r="A17" s="83"/>
      <c r="B17" s="82"/>
      <c r="C17" s="78" t="str">
        <f>IF(M9="","",M9)</f>
        <v/>
      </c>
      <c r="D17" s="76" t="str">
        <f>IF(C17="","","-")</f>
        <v/>
      </c>
      <c r="E17" s="77" t="str">
        <f>IF(K9="","",K9)</f>
        <v/>
      </c>
      <c r="F17" s="9" t="str">
        <f>IF(C17="","",IF(C17&gt;E17,1,0))</f>
        <v/>
      </c>
      <c r="G17" s="37" t="str">
        <f>IF(M13="","",M13)</f>
        <v/>
      </c>
      <c r="H17" s="76" t="str">
        <f>IF(G17="","","-")</f>
        <v/>
      </c>
      <c r="I17" s="36" t="str">
        <f>IF(K13="","",K13)</f>
        <v/>
      </c>
      <c r="J17" s="9" t="str">
        <f>IF(G17="","",IF(G17&gt;I17,1,0))</f>
        <v/>
      </c>
      <c r="K17" s="81"/>
      <c r="L17" s="80"/>
      <c r="M17" s="80"/>
      <c r="N17" s="79"/>
      <c r="O17" s="75"/>
      <c r="P17" s="8" t="str">
        <f>IF(O17="","","-")</f>
        <v/>
      </c>
      <c r="Q17" s="73"/>
      <c r="R17" s="8" t="str">
        <f>IF(O17="","",IF(O17&gt;Q17,1,0))</f>
        <v/>
      </c>
      <c r="S17" s="68" t="s">
        <v>1</v>
      </c>
      <c r="T17" s="68">
        <f>SUM(C15:C17)+SUM(G15:G17)+SUM(K15:K17)+SUM(O15:O17)</f>
        <v>31</v>
      </c>
      <c r="U17" s="69" t="s">
        <v>0</v>
      </c>
      <c r="V17" s="69">
        <f>SUM(E15:E17)+SUM(I15:I17)+SUM(M15:M17)+SUM(Q15:Q17)</f>
        <v>84</v>
      </c>
      <c r="W17" s="68">
        <f>IF(T15="","",T17-V17)</f>
        <v>-53</v>
      </c>
      <c r="X17" s="67"/>
      <c r="Y17" s="66"/>
      <c r="Z17" s="65"/>
      <c r="AA17" s="155"/>
      <c r="AB17" s="154"/>
      <c r="AC17" s="153"/>
    </row>
    <row r="18" spans="1:30">
      <c r="A18" s="39"/>
      <c r="B18" s="112"/>
      <c r="C18" s="46" t="str">
        <f>IF(R7="","",IF(O6="○","×","○"))</f>
        <v/>
      </c>
      <c r="D18" s="45"/>
      <c r="E18" s="44"/>
      <c r="F18" s="43"/>
      <c r="G18" s="46" t="str">
        <f>IF(R11="","",IF(O10="○","×","○"))</f>
        <v/>
      </c>
      <c r="H18" s="45"/>
      <c r="I18" s="44"/>
      <c r="J18" s="43"/>
      <c r="K18" s="46" t="str">
        <f>IF(R15="","",IF(O14="○","×","○"))</f>
        <v/>
      </c>
      <c r="L18" s="45"/>
      <c r="M18" s="44"/>
      <c r="N18" s="43"/>
      <c r="O18" s="49"/>
      <c r="P18" s="48"/>
      <c r="Q18" s="48"/>
      <c r="R18" s="47"/>
      <c r="S18" s="30"/>
      <c r="T18" s="30"/>
      <c r="U18" s="7"/>
      <c r="V18" s="7"/>
      <c r="W18" s="30"/>
      <c r="X18" s="30"/>
      <c r="Y18" s="41"/>
      <c r="Z18" s="60" t="str">
        <f>IF(C18="","",RANK(W21,W9:W21,0))</f>
        <v/>
      </c>
      <c r="AA18" s="148" t="str">
        <f>T19</f>
        <v/>
      </c>
      <c r="AB18" s="147" t="str">
        <f>IF(T19="","",T20)</f>
        <v/>
      </c>
      <c r="AC18" s="146" t="str">
        <f>IF(T19="","",V21)</f>
        <v/>
      </c>
    </row>
    <row r="19" spans="1:30">
      <c r="A19" s="59"/>
      <c r="B19" s="58"/>
      <c r="C19" s="37" t="str">
        <f>IF(Q7="","",Q7)</f>
        <v/>
      </c>
      <c r="D19" s="9" t="str">
        <f>IF(C19="","","-")</f>
        <v/>
      </c>
      <c r="E19" s="36" t="str">
        <f>IF(C19="","",O7)</f>
        <v/>
      </c>
      <c r="F19" s="9" t="str">
        <f>IF(C19="","",IF(C19&gt;E19,1,0))</f>
        <v/>
      </c>
      <c r="G19" s="37" t="str">
        <f>IF(Q11="","",Q11)</f>
        <v/>
      </c>
      <c r="H19" s="9" t="str">
        <f>IF(G19="","","-")</f>
        <v/>
      </c>
      <c r="I19" s="36" t="str">
        <f>IF(G19="","",O11)</f>
        <v/>
      </c>
      <c r="J19" s="9" t="str">
        <f>IF(G19="","",IF(G19&gt;I19,1,0))</f>
        <v/>
      </c>
      <c r="K19" s="37" t="str">
        <f>IF(Q15="","",Q15)</f>
        <v/>
      </c>
      <c r="L19" s="9" t="str">
        <f>IF(K19="","","-")</f>
        <v/>
      </c>
      <c r="M19" s="36" t="str">
        <f>IF(K19="","",O15)</f>
        <v/>
      </c>
      <c r="N19" s="9" t="str">
        <f>IF(K19="","",IF(K19&gt;M19,1,0))</f>
        <v/>
      </c>
      <c r="O19" s="35"/>
      <c r="P19" s="34"/>
      <c r="Q19" s="34"/>
      <c r="R19" s="33"/>
      <c r="S19" s="30" t="s">
        <v>8</v>
      </c>
      <c r="T19" s="30" t="str">
        <f>IF(C18="","",COUNTIF(C18:R18,"○"))</f>
        <v/>
      </c>
      <c r="U19" s="7" t="s">
        <v>0</v>
      </c>
      <c r="V19" s="7" t="str">
        <f>IF(T19="","",COUNTIF(C18:R18,"×"))</f>
        <v/>
      </c>
      <c r="W19" s="30"/>
      <c r="X19" s="30"/>
      <c r="Y19" s="28"/>
      <c r="Z19" s="56"/>
      <c r="AA19" s="140"/>
      <c r="AB19" s="139"/>
      <c r="AC19" s="138"/>
      <c r="AD19" s="172"/>
    </row>
    <row r="20" spans="1:30">
      <c r="A20" s="59"/>
      <c r="B20" s="58"/>
      <c r="C20" s="32" t="str">
        <f>IF(Q8="","",Q8)</f>
        <v/>
      </c>
      <c r="D20" s="8" t="str">
        <f>IF(C20="","","-")</f>
        <v/>
      </c>
      <c r="E20" s="31" t="str">
        <f>IF(C20="","",O8)</f>
        <v/>
      </c>
      <c r="F20" s="8" t="str">
        <f>IF(C20="","",IF(C20&gt;E20,1,0))</f>
        <v/>
      </c>
      <c r="G20" s="32" t="str">
        <f>IF(Q12="","",Q12)</f>
        <v/>
      </c>
      <c r="H20" s="8" t="str">
        <f>IF(G20="","","-")</f>
        <v/>
      </c>
      <c r="I20" s="31" t="str">
        <f>IF(G20="","",O12)</f>
        <v/>
      </c>
      <c r="J20" s="8" t="str">
        <f>IF(G20="","",IF(G20&gt;I20,1,0))</f>
        <v/>
      </c>
      <c r="K20" s="32" t="str">
        <f>IF(Q16="","",Q16)</f>
        <v/>
      </c>
      <c r="L20" s="8" t="str">
        <f>IF(K20="","","-")</f>
        <v/>
      </c>
      <c r="M20" s="31" t="str">
        <f>IF(K20="","",O16)</f>
        <v/>
      </c>
      <c r="N20" s="8" t="str">
        <f>IF(K20="","",IF(K20&gt;M20,1,0))</f>
        <v/>
      </c>
      <c r="O20" s="35"/>
      <c r="P20" s="34"/>
      <c r="Q20" s="34"/>
      <c r="R20" s="33"/>
      <c r="S20" s="30" t="s">
        <v>3</v>
      </c>
      <c r="T20" s="30">
        <f>COUNTIF(F19:F21,1)+COUNTIF(J19:J21,1)+COUNTIF(N19:N21,1)+COUNTIF(R19:R21,1)</f>
        <v>0</v>
      </c>
      <c r="U20" s="7" t="s">
        <v>0</v>
      </c>
      <c r="V20" s="7">
        <f>COUNTIF(F19:F21,0)+COUNTIF(J19:J21,0)+COUNTIF(N19:N21,0)+COUNTIF(R19:R21,0)</f>
        <v>0</v>
      </c>
      <c r="W20" s="30"/>
      <c r="X20" s="30"/>
      <c r="Y20" s="28"/>
      <c r="Z20" s="56"/>
      <c r="AA20" s="140"/>
      <c r="AB20" s="139"/>
      <c r="AC20" s="138"/>
    </row>
    <row r="21" spans="1:30" ht="14.25" thickBot="1">
      <c r="A21" s="111"/>
      <c r="B21" s="110"/>
      <c r="C21" s="18" t="str">
        <f>IF(Q9="","",Q9)</f>
        <v/>
      </c>
      <c r="D21" s="16" t="str">
        <f>IF(C21="","","-")</f>
        <v/>
      </c>
      <c r="E21" s="17" t="str">
        <f>IF(C21="","",O9)</f>
        <v/>
      </c>
      <c r="F21" s="16" t="str">
        <f>IF(C21="","",IF(C21&gt;E21,1,0))</f>
        <v/>
      </c>
      <c r="G21" s="18" t="str">
        <f>IF(Q13="","",Q13)</f>
        <v/>
      </c>
      <c r="H21" s="16" t="str">
        <f>IF(G21="","","-")</f>
        <v/>
      </c>
      <c r="I21" s="17" t="str">
        <f>IF(G21="","",O13)</f>
        <v/>
      </c>
      <c r="J21" s="16" t="str">
        <f>IF(G21="","",IF(G21&gt;I21,1,0))</f>
        <v/>
      </c>
      <c r="K21" s="18" t="str">
        <f>IF(Q17="","",Q17)</f>
        <v/>
      </c>
      <c r="L21" s="16" t="str">
        <f>IF(K21="","","-")</f>
        <v/>
      </c>
      <c r="M21" s="17" t="str">
        <f>IF(K21="","",O17)</f>
        <v/>
      </c>
      <c r="N21" s="16" t="str">
        <f>IF(K21="","",IF(K21&gt;M21,1,0))</f>
        <v/>
      </c>
      <c r="O21" s="21"/>
      <c r="P21" s="20"/>
      <c r="Q21" s="20"/>
      <c r="R21" s="19"/>
      <c r="S21" s="14" t="s">
        <v>1</v>
      </c>
      <c r="T21" s="14">
        <f>SUM(C19:C21)+SUM(G19:G21)+SUM(K19:K21)+SUM(O19:O21)</f>
        <v>0</v>
      </c>
      <c r="U21" s="15" t="s">
        <v>0</v>
      </c>
      <c r="V21" s="15">
        <f>SUM(E19:E21)+SUM(I19:I21)+SUM(M19:M21)+SUM(Q19:Q21)</f>
        <v>0</v>
      </c>
      <c r="W21" s="14" t="str">
        <f>IF(T19="","",T21-V21)</f>
        <v/>
      </c>
      <c r="X21" s="14"/>
      <c r="Y21" s="12"/>
      <c r="Z21" s="65"/>
      <c r="AA21" s="132"/>
      <c r="AB21" s="131"/>
      <c r="AC21" s="130"/>
    </row>
    <row r="22" spans="1:30" ht="14.25" thickBot="1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30">
      <c r="A23" s="104" t="s">
        <v>17</v>
      </c>
      <c r="B23" s="97"/>
      <c r="C23" s="102" t="str">
        <f>A26</f>
        <v>高橋　暖乃香</v>
      </c>
      <c r="D23" s="101"/>
      <c r="E23" s="101"/>
      <c r="F23" s="103"/>
      <c r="G23" s="102" t="str">
        <f>A30</f>
        <v>川本　悠衣</v>
      </c>
      <c r="H23" s="101"/>
      <c r="I23" s="101"/>
      <c r="J23" s="100"/>
      <c r="K23" s="102" t="str">
        <f>A34</f>
        <v>樋口　吹羽</v>
      </c>
      <c r="L23" s="101"/>
      <c r="M23" s="101"/>
      <c r="N23" s="100"/>
      <c r="O23" s="102" t="str">
        <f>IF(A38="","",A38)</f>
        <v>山脇　理保子</v>
      </c>
      <c r="P23" s="101"/>
      <c r="Q23" s="101"/>
      <c r="R23" s="100"/>
      <c r="S23" s="99" t="s">
        <v>16</v>
      </c>
      <c r="T23" s="98"/>
      <c r="U23" s="98"/>
      <c r="V23" s="98"/>
      <c r="W23" s="97"/>
      <c r="X23" s="96" t="s">
        <v>15</v>
      </c>
      <c r="Y23" s="95" t="s">
        <v>14</v>
      </c>
      <c r="Z23" s="64" t="s">
        <v>14</v>
      </c>
      <c r="AA23" s="167" t="s">
        <v>91</v>
      </c>
      <c r="AB23" s="166" t="s">
        <v>90</v>
      </c>
      <c r="AC23" s="95" t="s">
        <v>89</v>
      </c>
    </row>
    <row r="24" spans="1:30">
      <c r="A24" s="83"/>
      <c r="B24" s="90"/>
      <c r="C24" s="93" t="str">
        <f>A27</f>
        <v>（キティタイガー）</v>
      </c>
      <c r="D24" s="92"/>
      <c r="E24" s="92"/>
      <c r="F24" s="94"/>
      <c r="G24" s="93" t="str">
        <f>A31</f>
        <v>(東雲ＢＳＳ）</v>
      </c>
      <c r="H24" s="92"/>
      <c r="I24" s="92"/>
      <c r="J24" s="76"/>
      <c r="K24" s="93" t="str">
        <f>A35</f>
        <v>（北島Ｂａｍｂｉ）</v>
      </c>
      <c r="L24" s="92"/>
      <c r="M24" s="92"/>
      <c r="N24" s="76"/>
      <c r="O24" s="63" t="str">
        <f>IF(A39="","",A39)</f>
        <v>（春野ジュニア）</v>
      </c>
      <c r="P24" s="62"/>
      <c r="Q24" s="62"/>
      <c r="R24" s="76"/>
      <c r="S24" s="91"/>
      <c r="T24" s="82"/>
      <c r="U24" s="82"/>
      <c r="V24" s="82"/>
      <c r="W24" s="90"/>
      <c r="X24" s="89"/>
      <c r="Y24" s="66"/>
      <c r="Z24" s="82"/>
      <c r="AA24" s="162"/>
      <c r="AB24" s="161"/>
      <c r="AC24" s="66"/>
    </row>
    <row r="25" spans="1:30">
      <c r="A25" s="51"/>
      <c r="B25" s="64"/>
      <c r="C25" s="49"/>
      <c r="D25" s="48"/>
      <c r="E25" s="48"/>
      <c r="F25" s="47"/>
      <c r="G25" s="46" t="str">
        <f>IF(SUM(J26:J28)&gt;=2,"○","×")</f>
        <v>○</v>
      </c>
      <c r="H25" s="45"/>
      <c r="I25" s="44"/>
      <c r="J25" s="43"/>
      <c r="K25" s="46" t="str">
        <f>IF(SUM(N26:N28)&gt;=2,"○","×")</f>
        <v>×</v>
      </c>
      <c r="L25" s="45"/>
      <c r="M25" s="44"/>
      <c r="N25" s="43"/>
      <c r="O25" s="46" t="str">
        <f>IF(R26="","",IF(SUM(R26:R28)&gt;=2,"○","×"))</f>
        <v>×</v>
      </c>
      <c r="P25" s="45"/>
      <c r="Q25" s="44"/>
      <c r="R25" s="43"/>
      <c r="S25" s="87"/>
      <c r="T25" s="87"/>
      <c r="U25" s="88"/>
      <c r="V25" s="88"/>
      <c r="W25" s="87"/>
      <c r="X25" s="42" t="s">
        <v>40</v>
      </c>
      <c r="Y25" s="41">
        <v>3</v>
      </c>
      <c r="Z25" s="60">
        <f>RANK(W28,W25:W40,0)</f>
        <v>3</v>
      </c>
      <c r="AA25" s="148">
        <f>T26</f>
        <v>1</v>
      </c>
      <c r="AB25" s="147">
        <f>T27</f>
        <v>3</v>
      </c>
      <c r="AC25" s="146">
        <f>V28</f>
        <v>127</v>
      </c>
    </row>
    <row r="26" spans="1:30">
      <c r="A26" s="59" t="s">
        <v>185</v>
      </c>
      <c r="B26" s="58"/>
      <c r="C26" s="35"/>
      <c r="D26" s="34"/>
      <c r="E26" s="34"/>
      <c r="F26" s="33"/>
      <c r="G26" s="37">
        <v>21</v>
      </c>
      <c r="H26" s="9" t="str">
        <f>IF(G26="","","-")</f>
        <v>-</v>
      </c>
      <c r="I26" s="36">
        <v>11</v>
      </c>
      <c r="J26" s="9">
        <f>IF(G26="","",IF(G26&gt;I26,1,0))</f>
        <v>1</v>
      </c>
      <c r="K26" s="37">
        <v>9</v>
      </c>
      <c r="L26" s="9" t="str">
        <f>IF(K26="","","-")</f>
        <v>-</v>
      </c>
      <c r="M26" s="36">
        <v>21</v>
      </c>
      <c r="N26" s="9">
        <f>IF(K26="","",IF(K26&gt;M26,1,0))</f>
        <v>0</v>
      </c>
      <c r="O26" s="37">
        <v>15</v>
      </c>
      <c r="P26" s="171" t="str">
        <f>IF(O26="","","-")</f>
        <v>-</v>
      </c>
      <c r="Q26" s="36">
        <v>21</v>
      </c>
      <c r="R26" s="9">
        <f>IF(O26="","",IF(O26&gt;Q26,1,0))</f>
        <v>0</v>
      </c>
      <c r="S26" s="85" t="s">
        <v>8</v>
      </c>
      <c r="T26" s="85">
        <f>COUNTIF(C25:R25,"○")</f>
        <v>1</v>
      </c>
      <c r="U26" s="84" t="s">
        <v>0</v>
      </c>
      <c r="V26" s="7">
        <f>COUNTIF(C25:R25,"×")</f>
        <v>2</v>
      </c>
      <c r="W26" s="30"/>
      <c r="X26" s="57"/>
      <c r="Y26" s="28"/>
      <c r="Z26" s="56"/>
      <c r="AA26" s="140"/>
      <c r="AB26" s="139"/>
      <c r="AC26" s="138"/>
    </row>
    <row r="27" spans="1:30">
      <c r="A27" s="59" t="s">
        <v>184</v>
      </c>
      <c r="B27" s="58"/>
      <c r="C27" s="35"/>
      <c r="D27" s="34"/>
      <c r="E27" s="34"/>
      <c r="F27" s="33"/>
      <c r="G27" s="37">
        <v>21</v>
      </c>
      <c r="H27" s="9" t="str">
        <f>IF(G27="","","-")</f>
        <v>-</v>
      </c>
      <c r="I27" s="36">
        <v>13</v>
      </c>
      <c r="J27" s="9">
        <f>IF(G27="","",IF(G27&gt;I27,1,0))</f>
        <v>1</v>
      </c>
      <c r="K27" s="37">
        <v>17</v>
      </c>
      <c r="L27" s="9" t="str">
        <f>IF(K27="","","-")</f>
        <v>-</v>
      </c>
      <c r="M27" s="36">
        <v>21</v>
      </c>
      <c r="N27" s="9">
        <f>IF(K27="","",IF(K27&gt;M27,1,0))</f>
        <v>0</v>
      </c>
      <c r="O27" s="37">
        <v>21</v>
      </c>
      <c r="P27" s="171" t="str">
        <f>IF(O27="","","-")</f>
        <v>-</v>
      </c>
      <c r="Q27" s="36">
        <v>18</v>
      </c>
      <c r="R27" s="9">
        <f>IF(O27="","",IF(O27&gt;Q27,1,0))</f>
        <v>1</v>
      </c>
      <c r="S27" s="85" t="s">
        <v>3</v>
      </c>
      <c r="T27" s="85">
        <f>COUNTIF(F26:F28,1)+COUNTIF(J26:J28,1)+COUNTIF(N26:N28,1)+COUNTIF(R26:R28,1)</f>
        <v>3</v>
      </c>
      <c r="U27" s="84" t="s">
        <v>0</v>
      </c>
      <c r="V27" s="7">
        <f>COUNTIF(F26:F28,0)+COUNTIF(J26:J28,0)+COUNTIF(N26:N28,0)+COUNTIF(R26:R28,0)</f>
        <v>4</v>
      </c>
      <c r="W27" s="30"/>
      <c r="X27" s="57"/>
      <c r="Y27" s="28"/>
      <c r="Z27" s="56"/>
      <c r="AA27" s="140"/>
      <c r="AB27" s="139"/>
      <c r="AC27" s="138"/>
    </row>
    <row r="28" spans="1:30">
      <c r="A28" s="83"/>
      <c r="B28" s="82"/>
      <c r="C28" s="81"/>
      <c r="D28" s="80"/>
      <c r="E28" s="80"/>
      <c r="F28" s="79"/>
      <c r="G28" s="78"/>
      <c r="H28" s="76" t="str">
        <f>IF(G28="","","-")</f>
        <v/>
      </c>
      <c r="I28" s="77"/>
      <c r="J28" s="76" t="str">
        <f>IF(G28="","",IF(G28&gt;I28,1,0))</f>
        <v/>
      </c>
      <c r="K28" s="78"/>
      <c r="L28" s="76" t="str">
        <f>IF(K28="","","-")</f>
        <v/>
      </c>
      <c r="M28" s="77"/>
      <c r="N28" s="76" t="str">
        <f>IF(K28="","",IF(K28&gt;M28,1,0))</f>
        <v/>
      </c>
      <c r="O28" s="78">
        <v>20</v>
      </c>
      <c r="P28" s="170" t="str">
        <f>IF(O28="","","-")</f>
        <v>-</v>
      </c>
      <c r="Q28" s="77">
        <v>22</v>
      </c>
      <c r="R28" s="76">
        <f>IF(O28="","",IF(O28&gt;Q28,1,0))</f>
        <v>0</v>
      </c>
      <c r="S28" s="71" t="s">
        <v>1</v>
      </c>
      <c r="T28" s="71">
        <f>SUM(C26:C28)+SUM(G26:G28)+SUM(K26:K28)+SUM(O26:O28)</f>
        <v>124</v>
      </c>
      <c r="U28" s="70" t="s">
        <v>0</v>
      </c>
      <c r="V28" s="69">
        <f>SUM(E26:E28)+SUM(I26:I28)+SUM(M26:M28)+SUM(Q26:Q28)</f>
        <v>127</v>
      </c>
      <c r="W28" s="68">
        <f>T28-V28</f>
        <v>-3</v>
      </c>
      <c r="X28" s="67"/>
      <c r="Y28" s="66"/>
      <c r="Z28" s="65"/>
      <c r="AA28" s="155"/>
      <c r="AB28" s="154"/>
      <c r="AC28" s="153"/>
    </row>
    <row r="29" spans="1:30">
      <c r="A29" s="51"/>
      <c r="B29" s="64"/>
      <c r="C29" s="63" t="str">
        <f>IF(G25="○","×","○")</f>
        <v>×</v>
      </c>
      <c r="D29" s="62"/>
      <c r="E29" s="61"/>
      <c r="F29" s="9"/>
      <c r="G29" s="35"/>
      <c r="H29" s="34"/>
      <c r="I29" s="34"/>
      <c r="J29" s="33"/>
      <c r="K29" s="63" t="str">
        <f>IF(SUM(N30:N32)&gt;=2,"○","×")</f>
        <v>×</v>
      </c>
      <c r="L29" s="62"/>
      <c r="M29" s="61"/>
      <c r="N29" s="9"/>
      <c r="O29" s="63" t="str">
        <f>IF(R30="","",IF(SUM(R30:R32)&gt;=2,"○","×"))</f>
        <v>×</v>
      </c>
      <c r="P29" s="62"/>
      <c r="Q29" s="61"/>
      <c r="R29" s="9"/>
      <c r="S29" s="30"/>
      <c r="T29" s="30"/>
      <c r="U29" s="7"/>
      <c r="V29" s="7"/>
      <c r="W29" s="30"/>
      <c r="X29" s="42" t="s">
        <v>45</v>
      </c>
      <c r="Y29" s="41">
        <v>4</v>
      </c>
      <c r="Z29" s="60">
        <f>RANK(W32,W28:W40,0)</f>
        <v>4</v>
      </c>
      <c r="AA29" s="140">
        <f>T30</f>
        <v>0</v>
      </c>
      <c r="AB29" s="147">
        <f>T31</f>
        <v>0</v>
      </c>
      <c r="AC29" s="146">
        <f>V32</f>
        <v>126</v>
      </c>
    </row>
    <row r="30" spans="1:30">
      <c r="A30" s="59" t="s">
        <v>183</v>
      </c>
      <c r="B30" s="58"/>
      <c r="C30" s="37">
        <f>I26</f>
        <v>11</v>
      </c>
      <c r="D30" s="9" t="str">
        <f>IF(C30="","","-")</f>
        <v>-</v>
      </c>
      <c r="E30" s="36">
        <f>G26</f>
        <v>21</v>
      </c>
      <c r="F30" s="9">
        <f>IF(C30="","",IF(C30&gt;E30,1,0))</f>
        <v>0</v>
      </c>
      <c r="G30" s="35"/>
      <c r="H30" s="34"/>
      <c r="I30" s="34"/>
      <c r="J30" s="33"/>
      <c r="K30" s="37">
        <v>5</v>
      </c>
      <c r="L30" s="9" t="str">
        <f>IF(K30="","","-")</f>
        <v>-</v>
      </c>
      <c r="M30" s="36">
        <v>21</v>
      </c>
      <c r="N30" s="9">
        <f>IF(K30="","",IF(K30&gt;M30,1,0))</f>
        <v>0</v>
      </c>
      <c r="O30" s="37">
        <v>12</v>
      </c>
      <c r="P30" s="9" t="str">
        <f>IF(O30="","","-")</f>
        <v>-</v>
      </c>
      <c r="Q30" s="36">
        <v>21</v>
      </c>
      <c r="R30" s="9">
        <f>IF(O30="","",IF(O30&gt;Q30,1,0))</f>
        <v>0</v>
      </c>
      <c r="S30" s="30" t="s">
        <v>8</v>
      </c>
      <c r="T30" s="30">
        <f>COUNTIF(C29:R29,"○")</f>
        <v>0</v>
      </c>
      <c r="U30" s="7" t="s">
        <v>0</v>
      </c>
      <c r="V30" s="7">
        <f>COUNTIF(C29:R29,"×")</f>
        <v>3</v>
      </c>
      <c r="W30" s="30"/>
      <c r="X30" s="57"/>
      <c r="Y30" s="28"/>
      <c r="Z30" s="56"/>
      <c r="AA30" s="140"/>
      <c r="AB30" s="139"/>
      <c r="AC30" s="138"/>
    </row>
    <row r="31" spans="1:30">
      <c r="A31" s="59" t="s">
        <v>176</v>
      </c>
      <c r="B31" s="58"/>
      <c r="C31" s="37">
        <f>I27</f>
        <v>13</v>
      </c>
      <c r="D31" s="9" t="str">
        <f>IF(C31="","","-")</f>
        <v>-</v>
      </c>
      <c r="E31" s="36">
        <f>G27</f>
        <v>21</v>
      </c>
      <c r="F31" s="9">
        <f>IF(C31="","",IF(C31&gt;E31,1,0))</f>
        <v>0</v>
      </c>
      <c r="G31" s="35"/>
      <c r="H31" s="34"/>
      <c r="I31" s="34"/>
      <c r="J31" s="33"/>
      <c r="K31" s="37">
        <v>6</v>
      </c>
      <c r="L31" s="9" t="str">
        <f>IF(K31="","","-")</f>
        <v>-</v>
      </c>
      <c r="M31" s="36">
        <v>21</v>
      </c>
      <c r="N31" s="9">
        <f>IF(K31="","",IF(K31&gt;M31,1,0))</f>
        <v>0</v>
      </c>
      <c r="O31" s="37">
        <v>15</v>
      </c>
      <c r="P31" s="9" t="str">
        <f>IF(O31="","","-")</f>
        <v>-</v>
      </c>
      <c r="Q31" s="36">
        <v>21</v>
      </c>
      <c r="R31" s="9">
        <f>IF(O31="","",IF(O31&gt;Q31,1,0))</f>
        <v>0</v>
      </c>
      <c r="S31" s="30" t="s">
        <v>3</v>
      </c>
      <c r="T31" s="30">
        <f>COUNTIF(F30:F32,1)+COUNTIF(J30:J32,1)+COUNTIF(N30:N32,1)+COUNTIF(R30:R32,1)</f>
        <v>0</v>
      </c>
      <c r="U31" s="7" t="s">
        <v>0</v>
      </c>
      <c r="V31" s="7">
        <f>COUNTIF(F30:F32,0)+COUNTIF(J30:J32,0)+COUNTIF(N30:N32,0)+COUNTIF(R30:R32,0)</f>
        <v>6</v>
      </c>
      <c r="W31" s="30"/>
      <c r="X31" s="57"/>
      <c r="Y31" s="28"/>
      <c r="Z31" s="56"/>
      <c r="AA31" s="140"/>
      <c r="AB31" s="139"/>
      <c r="AC31" s="138"/>
    </row>
    <row r="32" spans="1:30">
      <c r="A32" s="83"/>
      <c r="B32" s="82"/>
      <c r="C32" s="78" t="str">
        <f>IF(I28="","",I28)</f>
        <v/>
      </c>
      <c r="D32" s="76" t="str">
        <f>IF(C32="","","-")</f>
        <v/>
      </c>
      <c r="E32" s="77" t="str">
        <f>IF(G28="","",G28)</f>
        <v/>
      </c>
      <c r="F32" s="9" t="str">
        <f>IF(C32="","",IF(C32&gt;E32,1,0))</f>
        <v/>
      </c>
      <c r="G32" s="81"/>
      <c r="H32" s="80"/>
      <c r="I32" s="80"/>
      <c r="J32" s="79"/>
      <c r="K32" s="78"/>
      <c r="L32" s="9" t="str">
        <f>IF(K32="","","-")</f>
        <v/>
      </c>
      <c r="M32" s="77"/>
      <c r="N32" s="9" t="str">
        <f>IF(K32="","",IF(K32&gt;M32,1,0))</f>
        <v/>
      </c>
      <c r="O32" s="78"/>
      <c r="P32" s="76" t="str">
        <f>IF(O32="","","-")</f>
        <v/>
      </c>
      <c r="Q32" s="77"/>
      <c r="R32" s="9" t="str">
        <f>IF(O32="","",IF(O32&gt;Q32,1,0))</f>
        <v/>
      </c>
      <c r="S32" s="68" t="s">
        <v>1</v>
      </c>
      <c r="T32" s="68">
        <f>SUM(C30:C32)+SUM(G30:G32)+SUM(K30:K32)+SUM(O30:O32)</f>
        <v>62</v>
      </c>
      <c r="U32" s="69" t="s">
        <v>0</v>
      </c>
      <c r="V32" s="69">
        <f>SUM(E30:E32)+SUM(I30:I32)+SUM(M30:M32)+SUM(Q30:Q32)</f>
        <v>126</v>
      </c>
      <c r="W32" s="68">
        <f>T32-V32</f>
        <v>-64</v>
      </c>
      <c r="X32" s="67"/>
      <c r="Y32" s="66"/>
      <c r="Z32" s="65"/>
      <c r="AA32" s="155"/>
      <c r="AB32" s="154"/>
      <c r="AC32" s="153"/>
    </row>
    <row r="33" spans="1:30">
      <c r="A33" s="51"/>
      <c r="B33" s="64"/>
      <c r="C33" s="46" t="str">
        <f>IF(A34="","",IF(K25="○","×","○"))</f>
        <v>○</v>
      </c>
      <c r="D33" s="45"/>
      <c r="E33" s="44"/>
      <c r="F33" s="43"/>
      <c r="G33" s="46" t="str">
        <f>IF(A34="","",IF(K29="○","×","○"))</f>
        <v>○</v>
      </c>
      <c r="H33" s="45"/>
      <c r="I33" s="44"/>
      <c r="J33" s="43"/>
      <c r="K33" s="49"/>
      <c r="L33" s="48"/>
      <c r="M33" s="48"/>
      <c r="N33" s="47"/>
      <c r="O33" s="46" t="str">
        <f>IF(R34="","",IF(SUM(R34:R36)&gt;=2,"○","×"))</f>
        <v>○</v>
      </c>
      <c r="P33" s="45"/>
      <c r="Q33" s="44"/>
      <c r="R33" s="43"/>
      <c r="S33" s="30"/>
      <c r="T33" s="30"/>
      <c r="U33" s="7"/>
      <c r="V33" s="7"/>
      <c r="W33" s="30"/>
      <c r="X33" s="42" t="s">
        <v>47</v>
      </c>
      <c r="Y33" s="41">
        <v>1</v>
      </c>
      <c r="Z33" s="60">
        <f>IF(C33="","",RANK(W36,W28:W40,0))</f>
        <v>1</v>
      </c>
      <c r="AA33" s="148">
        <f>T34</f>
        <v>3</v>
      </c>
      <c r="AB33" s="147">
        <f>T35</f>
        <v>6</v>
      </c>
      <c r="AC33" s="146">
        <f>V36</f>
        <v>65</v>
      </c>
    </row>
    <row r="34" spans="1:30">
      <c r="A34" s="59" t="s">
        <v>182</v>
      </c>
      <c r="B34" s="58"/>
      <c r="C34" s="37">
        <f>IF(A34="","",M26)</f>
        <v>21</v>
      </c>
      <c r="D34" s="9" t="str">
        <f>IF(C34="","","-")</f>
        <v>-</v>
      </c>
      <c r="E34" s="36">
        <f>IF(C34="","",K26)</f>
        <v>9</v>
      </c>
      <c r="F34" s="9">
        <f>IF(C34="","",IF(C34&gt;E34,1,0))</f>
        <v>1</v>
      </c>
      <c r="G34" s="37">
        <f>IF(A34="","",M30)</f>
        <v>21</v>
      </c>
      <c r="H34" s="9" t="str">
        <f>IF(G34="","","-")</f>
        <v>-</v>
      </c>
      <c r="I34" s="36">
        <f>IF(A34="","",K30)</f>
        <v>5</v>
      </c>
      <c r="J34" s="9">
        <f>IF(G34="","",IF(G34&gt;I34,1,0))</f>
        <v>1</v>
      </c>
      <c r="K34" s="35"/>
      <c r="L34" s="34"/>
      <c r="M34" s="34"/>
      <c r="N34" s="33"/>
      <c r="O34" s="37">
        <v>21</v>
      </c>
      <c r="P34" s="9" t="str">
        <f>IF(O34="","","-")</f>
        <v>-</v>
      </c>
      <c r="Q34" s="36">
        <v>13</v>
      </c>
      <c r="R34" s="9">
        <f>IF(O34="","",IF(O34&gt;Q34,1,0))</f>
        <v>1</v>
      </c>
      <c r="S34" s="30" t="s">
        <v>8</v>
      </c>
      <c r="T34" s="30">
        <f>IF(A34="","",COUNTIF(C33:R33,"○"))</f>
        <v>3</v>
      </c>
      <c r="U34" s="7" t="s">
        <v>0</v>
      </c>
      <c r="V34" s="7">
        <f>COUNTIF(C33:R33,"×")</f>
        <v>0</v>
      </c>
      <c r="W34" s="30"/>
      <c r="X34" s="57"/>
      <c r="Y34" s="28"/>
      <c r="Z34" s="56"/>
      <c r="AA34" s="140"/>
      <c r="AB34" s="139"/>
      <c r="AC34" s="138"/>
      <c r="AD34" s="172"/>
    </row>
    <row r="35" spans="1:30">
      <c r="A35" s="59" t="s">
        <v>32</v>
      </c>
      <c r="B35" s="58"/>
      <c r="C35" s="37">
        <f>IF(A34="","",M27)</f>
        <v>21</v>
      </c>
      <c r="D35" s="9" t="str">
        <f>IF(C35="","","-")</f>
        <v>-</v>
      </c>
      <c r="E35" s="36">
        <f>IF(C35="","",K27)</f>
        <v>17</v>
      </c>
      <c r="F35" s="9">
        <f>IF(C35="","",IF(C35&gt;E35,1,0))</f>
        <v>1</v>
      </c>
      <c r="G35" s="37">
        <f>IF(A34="","",M31)</f>
        <v>21</v>
      </c>
      <c r="H35" s="9" t="str">
        <f>IF(G35="","","-")</f>
        <v>-</v>
      </c>
      <c r="I35" s="36">
        <f>IF(A34="","",K31)</f>
        <v>6</v>
      </c>
      <c r="J35" s="9">
        <f>IF(G35="","",IF(G35&gt;I35,1,0))</f>
        <v>1</v>
      </c>
      <c r="K35" s="35"/>
      <c r="L35" s="34"/>
      <c r="M35" s="34"/>
      <c r="N35" s="33"/>
      <c r="O35" s="37">
        <v>21</v>
      </c>
      <c r="P35" s="9" t="str">
        <f>IF(O35="","","-")</f>
        <v>-</v>
      </c>
      <c r="Q35" s="36">
        <v>15</v>
      </c>
      <c r="R35" s="9">
        <f>IF(O35="","",IF(O35&gt;Q35,1,0))</f>
        <v>1</v>
      </c>
      <c r="S35" s="30" t="s">
        <v>3</v>
      </c>
      <c r="T35" s="30">
        <f>COUNTIF(F34:F36,1)+COUNTIF(J34:J36,1)+COUNTIF(N34:N36,1)+COUNTIF(R34:R36,1)</f>
        <v>6</v>
      </c>
      <c r="U35" s="7" t="s">
        <v>0</v>
      </c>
      <c r="V35" s="7">
        <f>COUNTIF(F34:F36,0)+COUNTIF(J34:J36,0)+COUNTIF(N34:N36,0)+COUNTIF(R34:R36,0)</f>
        <v>0</v>
      </c>
      <c r="W35" s="30"/>
      <c r="X35" s="57"/>
      <c r="Y35" s="28"/>
      <c r="Z35" s="56"/>
      <c r="AA35" s="140"/>
      <c r="AB35" s="139"/>
      <c r="AC35" s="138"/>
    </row>
    <row r="36" spans="1:30">
      <c r="A36" s="83"/>
      <c r="B36" s="82"/>
      <c r="C36" s="78" t="str">
        <f>IF(M28="","",M28)</f>
        <v/>
      </c>
      <c r="D36" s="76" t="str">
        <f>IF(C36="","","-")</f>
        <v/>
      </c>
      <c r="E36" s="77" t="str">
        <f>IF(K28="","",K28)</f>
        <v/>
      </c>
      <c r="F36" s="9" t="str">
        <f>IF(C36="","",IF(C36&gt;E36,1,0))</f>
        <v/>
      </c>
      <c r="G36" s="37" t="str">
        <f>IF(M32="","",M32)</f>
        <v/>
      </c>
      <c r="H36" s="76" t="str">
        <f>IF(G36="","","-")</f>
        <v/>
      </c>
      <c r="I36" s="36" t="str">
        <f>IF(K32="","",K32)</f>
        <v/>
      </c>
      <c r="J36" s="9" t="str">
        <f>IF(G36="","",IF(G36&gt;I36,1,0))</f>
        <v/>
      </c>
      <c r="K36" s="81"/>
      <c r="L36" s="80"/>
      <c r="M36" s="80"/>
      <c r="N36" s="79"/>
      <c r="O36" s="78"/>
      <c r="P36" s="9" t="str">
        <f>IF(O36="","","-")</f>
        <v/>
      </c>
      <c r="Q36" s="77"/>
      <c r="R36" s="9" t="str">
        <f>IF(O36="","",IF(O36&gt;Q36,1,0))</f>
        <v/>
      </c>
      <c r="S36" s="68" t="s">
        <v>1</v>
      </c>
      <c r="T36" s="68">
        <f>SUM(C34:C36)+SUM(G34:G36)+SUM(K34:K36)+SUM(O34:O36)</f>
        <v>126</v>
      </c>
      <c r="U36" s="69" t="s">
        <v>0</v>
      </c>
      <c r="V36" s="69">
        <f>SUM(E34:E36)+SUM(I34:I36)+SUM(M34:M36)+SUM(Q34:Q36)</f>
        <v>65</v>
      </c>
      <c r="W36" s="68">
        <f>IF(T34="","",T36-V36)</f>
        <v>61</v>
      </c>
      <c r="X36" s="67"/>
      <c r="Y36" s="66"/>
      <c r="Z36" s="65"/>
      <c r="AA36" s="155"/>
      <c r="AB36" s="154"/>
      <c r="AC36" s="153"/>
    </row>
    <row r="37" spans="1:30">
      <c r="A37" s="51"/>
      <c r="B37" s="64"/>
      <c r="C37" s="46" t="str">
        <f>IF(R26="","",IF(O25="○","×","○"))</f>
        <v>○</v>
      </c>
      <c r="D37" s="45"/>
      <c r="E37" s="44"/>
      <c r="F37" s="43"/>
      <c r="G37" s="46" t="str">
        <f>IF(R30="","",IF(O29="○","×","○"))</f>
        <v>○</v>
      </c>
      <c r="H37" s="45"/>
      <c r="I37" s="44"/>
      <c r="J37" s="43"/>
      <c r="K37" s="46" t="str">
        <f>IF(R34="","",IF(O33="○","×","○"))</f>
        <v>×</v>
      </c>
      <c r="L37" s="45"/>
      <c r="M37" s="44"/>
      <c r="N37" s="43"/>
      <c r="O37" s="49"/>
      <c r="P37" s="48"/>
      <c r="Q37" s="48"/>
      <c r="R37" s="47"/>
      <c r="S37" s="30"/>
      <c r="T37" s="30"/>
      <c r="U37" s="7"/>
      <c r="V37" s="7"/>
      <c r="W37" s="30"/>
      <c r="X37" s="29" t="s">
        <v>42</v>
      </c>
      <c r="Y37" s="41">
        <v>2</v>
      </c>
      <c r="Z37" s="60">
        <f>IF(C37="","",RANK(W40,W28:W40,0))</f>
        <v>2</v>
      </c>
      <c r="AA37" s="148">
        <f>T38</f>
        <v>2</v>
      </c>
      <c r="AB37" s="147">
        <f>IF(T38="","",T39)</f>
        <v>4</v>
      </c>
      <c r="AC37" s="146">
        <f>IF(T38="","",V40)</f>
        <v>125</v>
      </c>
    </row>
    <row r="38" spans="1:30">
      <c r="A38" s="59" t="s">
        <v>181</v>
      </c>
      <c r="B38" s="58"/>
      <c r="C38" s="37">
        <f>IF(Q26="","",Q26)</f>
        <v>21</v>
      </c>
      <c r="D38" s="9" t="str">
        <f>IF(C38="","","-")</f>
        <v>-</v>
      </c>
      <c r="E38" s="36">
        <f>IF(C38="","",O26)</f>
        <v>15</v>
      </c>
      <c r="F38" s="9">
        <f>IF(C38="","",IF(C38&gt;E38,1,0))</f>
        <v>1</v>
      </c>
      <c r="G38" s="37">
        <f>IF(Q30="","",Q30)</f>
        <v>21</v>
      </c>
      <c r="H38" s="9" t="str">
        <f>IF(G38="","","-")</f>
        <v>-</v>
      </c>
      <c r="I38" s="36">
        <f>IF(G38="","",O30)</f>
        <v>12</v>
      </c>
      <c r="J38" s="9">
        <f>IF(G38="","",IF(G38&gt;I38,1,0))</f>
        <v>1</v>
      </c>
      <c r="K38" s="37">
        <f>IF(Q34="","",Q34)</f>
        <v>13</v>
      </c>
      <c r="L38" s="9" t="str">
        <f>IF(K38="","","-")</f>
        <v>-</v>
      </c>
      <c r="M38" s="36">
        <f>IF(K38="","",O34)</f>
        <v>21</v>
      </c>
      <c r="N38" s="9">
        <f>IF(K38="","",IF(K38&gt;M38,1,0))</f>
        <v>0</v>
      </c>
      <c r="O38" s="35"/>
      <c r="P38" s="34"/>
      <c r="Q38" s="34"/>
      <c r="R38" s="33"/>
      <c r="S38" s="30" t="s">
        <v>8</v>
      </c>
      <c r="T38" s="30">
        <f>IF(C37="","",COUNTIF(C37:R37,"○"))</f>
        <v>2</v>
      </c>
      <c r="U38" s="7" t="s">
        <v>0</v>
      </c>
      <c r="V38" s="7">
        <f>IF(T38="","",COUNTIF(C37:R37,"×"))</f>
        <v>1</v>
      </c>
      <c r="W38" s="30"/>
      <c r="X38" s="57"/>
      <c r="Y38" s="28"/>
      <c r="Z38" s="56"/>
      <c r="AA38" s="140"/>
      <c r="AB38" s="139"/>
      <c r="AC38" s="138"/>
      <c r="AD38" s="172"/>
    </row>
    <row r="39" spans="1:30">
      <c r="A39" s="59" t="s">
        <v>180</v>
      </c>
      <c r="B39" s="58"/>
      <c r="C39" s="37">
        <f>IF(Q27="","",Q27)</f>
        <v>18</v>
      </c>
      <c r="D39" s="9" t="str">
        <f>IF(C39="","","-")</f>
        <v>-</v>
      </c>
      <c r="E39" s="36">
        <f>IF(C39="","",O27)</f>
        <v>21</v>
      </c>
      <c r="F39" s="9">
        <f>IF(C39="","",IF(C39&gt;E39,1,0))</f>
        <v>0</v>
      </c>
      <c r="G39" s="37">
        <f>IF(Q31="","",Q31)</f>
        <v>21</v>
      </c>
      <c r="H39" s="9" t="str">
        <f>IF(G39="","","-")</f>
        <v>-</v>
      </c>
      <c r="I39" s="36">
        <f>IF(G39="","",O31)</f>
        <v>15</v>
      </c>
      <c r="J39" s="9">
        <f>IF(G39="","",IF(G39&gt;I39,1,0))</f>
        <v>1</v>
      </c>
      <c r="K39" s="37">
        <f>IF(Q35="","",Q35)</f>
        <v>15</v>
      </c>
      <c r="L39" s="9" t="str">
        <f>IF(K39="","","-")</f>
        <v>-</v>
      </c>
      <c r="M39" s="36">
        <f>IF(K39="","",O35)</f>
        <v>21</v>
      </c>
      <c r="N39" s="9">
        <f>IF(K39="","",IF(K39&gt;M39,1,0))</f>
        <v>0</v>
      </c>
      <c r="O39" s="35"/>
      <c r="P39" s="34"/>
      <c r="Q39" s="34"/>
      <c r="R39" s="33"/>
      <c r="S39" s="30" t="s">
        <v>3</v>
      </c>
      <c r="T39" s="30">
        <f>COUNTIF(F38:F40,1)+COUNTIF(J38:J40,1)+COUNTIF(N38:N40,1)+COUNTIF(R38:R40,1)</f>
        <v>4</v>
      </c>
      <c r="U39" s="7" t="s">
        <v>0</v>
      </c>
      <c r="V39" s="7">
        <f>COUNTIF(F38:F40,0)+COUNTIF(J38:J40,0)+COUNTIF(N38:N40,0)+COUNTIF(R38:R40,0)</f>
        <v>3</v>
      </c>
      <c r="W39" s="30"/>
      <c r="X39" s="57"/>
      <c r="Y39" s="28"/>
      <c r="Z39" s="56"/>
      <c r="AA39" s="140"/>
      <c r="AB39" s="139"/>
      <c r="AC39" s="138"/>
    </row>
    <row r="40" spans="1:30" ht="14.25" thickBot="1">
      <c r="A40" s="111"/>
      <c r="B40" s="110"/>
      <c r="C40" s="24">
        <f>IF(Q28="","",Q28)</f>
        <v>22</v>
      </c>
      <c r="D40" s="22" t="str">
        <f>IF(C40="","","-")</f>
        <v>-</v>
      </c>
      <c r="E40" s="23">
        <f>IF(C40="","",O28)</f>
        <v>20</v>
      </c>
      <c r="F40" s="22">
        <f>IF(C40="","",IF(C40&gt;E40,1,0))</f>
        <v>1</v>
      </c>
      <c r="G40" s="24" t="str">
        <f>IF(Q32="","",Q32)</f>
        <v/>
      </c>
      <c r="H40" s="22" t="str">
        <f>IF(G40="","","-")</f>
        <v/>
      </c>
      <c r="I40" s="23" t="str">
        <f>IF(G40="","",O32)</f>
        <v/>
      </c>
      <c r="J40" s="22" t="str">
        <f>IF(G40="","",IF(G40&gt;I40,1,0))</f>
        <v/>
      </c>
      <c r="K40" s="24" t="str">
        <f>IF(Q36="","",Q36)</f>
        <v/>
      </c>
      <c r="L40" s="22" t="str">
        <f>IF(K40="","","-")</f>
        <v/>
      </c>
      <c r="M40" s="23" t="str">
        <f>IF(K40="","",O36)</f>
        <v/>
      </c>
      <c r="N40" s="22" t="str">
        <f>IF(K40="","",IF(K40&gt;M40,1,0))</f>
        <v/>
      </c>
      <c r="O40" s="21"/>
      <c r="P40" s="20"/>
      <c r="Q40" s="20"/>
      <c r="R40" s="19"/>
      <c r="S40" s="14" t="s">
        <v>1</v>
      </c>
      <c r="T40" s="14">
        <f>SUM(C38:C40)+SUM(G38:G40)+SUM(K38:K40)+SUM(O38:O40)</f>
        <v>131</v>
      </c>
      <c r="U40" s="15" t="s">
        <v>0</v>
      </c>
      <c r="V40" s="15">
        <f>SUM(E38:E40)+SUM(I38:I40)+SUM(M38:M40)+SUM(Q38:Q40)</f>
        <v>125</v>
      </c>
      <c r="W40" s="14">
        <f>IF(T38="","",T40-V40)</f>
        <v>6</v>
      </c>
      <c r="X40" s="114"/>
      <c r="Y40" s="12"/>
      <c r="Z40" s="65"/>
      <c r="AA40" s="132"/>
      <c r="AB40" s="131"/>
      <c r="AC40" s="130"/>
    </row>
  </sheetData>
  <mergeCells count="144">
    <mergeCell ref="AB37:AB40"/>
    <mergeCell ref="AC37:AC40"/>
    <mergeCell ref="A38:B38"/>
    <mergeCell ref="A39:B39"/>
    <mergeCell ref="A40:B40"/>
    <mergeCell ref="A37:B37"/>
    <mergeCell ref="C37:E37"/>
    <mergeCell ref="G37:I37"/>
    <mergeCell ref="K37:M37"/>
    <mergeCell ref="O37:R40"/>
    <mergeCell ref="Y37:Y40"/>
    <mergeCell ref="X37:X40"/>
    <mergeCell ref="Z33:Z36"/>
    <mergeCell ref="AA33:AA36"/>
    <mergeCell ref="Y33:Y36"/>
    <mergeCell ref="X33:X36"/>
    <mergeCell ref="Z37:Z40"/>
    <mergeCell ref="AA37:AA40"/>
    <mergeCell ref="AB33:AB36"/>
    <mergeCell ref="AC33:AC36"/>
    <mergeCell ref="A34:B34"/>
    <mergeCell ref="A35:B35"/>
    <mergeCell ref="A36:B36"/>
    <mergeCell ref="A33:B33"/>
    <mergeCell ref="C33:E33"/>
    <mergeCell ref="G33:I33"/>
    <mergeCell ref="K33:N36"/>
    <mergeCell ref="O33:Q33"/>
    <mergeCell ref="Z29:Z32"/>
    <mergeCell ref="AA29:AA32"/>
    <mergeCell ref="AB29:AB32"/>
    <mergeCell ref="AC29:AC32"/>
    <mergeCell ref="A30:B30"/>
    <mergeCell ref="A31:B31"/>
    <mergeCell ref="A32:B32"/>
    <mergeCell ref="A29:B29"/>
    <mergeCell ref="C29:E29"/>
    <mergeCell ref="G29:J32"/>
    <mergeCell ref="K29:M29"/>
    <mergeCell ref="O29:Q29"/>
    <mergeCell ref="Y29:Y32"/>
    <mergeCell ref="X29:X32"/>
    <mergeCell ref="A26:B26"/>
    <mergeCell ref="A27:B27"/>
    <mergeCell ref="A28:B28"/>
    <mergeCell ref="A25:B25"/>
    <mergeCell ref="C25:F28"/>
    <mergeCell ref="G25:I25"/>
    <mergeCell ref="K25:M25"/>
    <mergeCell ref="O25:Q25"/>
    <mergeCell ref="Y25:Y28"/>
    <mergeCell ref="AC23:AC24"/>
    <mergeCell ref="C24:F24"/>
    <mergeCell ref="G24:I24"/>
    <mergeCell ref="K24:M24"/>
    <mergeCell ref="O24:Q24"/>
    <mergeCell ref="Z25:Z28"/>
    <mergeCell ref="AA25:AA28"/>
    <mergeCell ref="AB25:AB28"/>
    <mergeCell ref="AC25:AC28"/>
    <mergeCell ref="X25:X28"/>
    <mergeCell ref="A23:B24"/>
    <mergeCell ref="C23:F23"/>
    <mergeCell ref="G23:I23"/>
    <mergeCell ref="K23:M23"/>
    <mergeCell ref="O23:Q23"/>
    <mergeCell ref="S23:W24"/>
    <mergeCell ref="Z18:Z21"/>
    <mergeCell ref="AA18:AA21"/>
    <mergeCell ref="AB18:AB21"/>
    <mergeCell ref="Y23:Y24"/>
    <mergeCell ref="Z23:Z24"/>
    <mergeCell ref="AA23:AA24"/>
    <mergeCell ref="AB23:AB24"/>
    <mergeCell ref="Y18:Y21"/>
    <mergeCell ref="X23:X24"/>
    <mergeCell ref="AC18:AC21"/>
    <mergeCell ref="A19:B19"/>
    <mergeCell ref="A20:B20"/>
    <mergeCell ref="A21:B21"/>
    <mergeCell ref="A18:B18"/>
    <mergeCell ref="C18:E18"/>
    <mergeCell ref="G18:I18"/>
    <mergeCell ref="K18:M18"/>
    <mergeCell ref="O18:R21"/>
    <mergeCell ref="AC14:AC17"/>
    <mergeCell ref="A15:B15"/>
    <mergeCell ref="A16:B16"/>
    <mergeCell ref="A17:B17"/>
    <mergeCell ref="A14:B14"/>
    <mergeCell ref="C14:E14"/>
    <mergeCell ref="G14:I14"/>
    <mergeCell ref="AA10:AA13"/>
    <mergeCell ref="Y10:Y13"/>
    <mergeCell ref="X10:X13"/>
    <mergeCell ref="Z14:Z17"/>
    <mergeCell ref="AA14:AA17"/>
    <mergeCell ref="AB14:AB17"/>
    <mergeCell ref="O10:Q10"/>
    <mergeCell ref="K14:N17"/>
    <mergeCell ref="O14:Q14"/>
    <mergeCell ref="Y14:Y17"/>
    <mergeCell ref="X14:X17"/>
    <mergeCell ref="Z10:Z13"/>
    <mergeCell ref="G6:I6"/>
    <mergeCell ref="AB10:AB13"/>
    <mergeCell ref="AC10:AC13"/>
    <mergeCell ref="A11:B11"/>
    <mergeCell ref="A12:B12"/>
    <mergeCell ref="A13:B13"/>
    <mergeCell ref="A10:B10"/>
    <mergeCell ref="C10:E10"/>
    <mergeCell ref="G10:J13"/>
    <mergeCell ref="K10:M10"/>
    <mergeCell ref="Z4:Z5"/>
    <mergeCell ref="Z6:Z9"/>
    <mergeCell ref="AA6:AA9"/>
    <mergeCell ref="AB6:AB9"/>
    <mergeCell ref="AC6:AC9"/>
    <mergeCell ref="A7:B7"/>
    <mergeCell ref="A8:B8"/>
    <mergeCell ref="A9:B9"/>
    <mergeCell ref="A6:B6"/>
    <mergeCell ref="C6:F9"/>
    <mergeCell ref="A1:Z2"/>
    <mergeCell ref="A4:B5"/>
    <mergeCell ref="C4:F4"/>
    <mergeCell ref="G4:I4"/>
    <mergeCell ref="K4:M4"/>
    <mergeCell ref="K6:M6"/>
    <mergeCell ref="O6:Q6"/>
    <mergeCell ref="Y6:Y9"/>
    <mergeCell ref="X6:X9"/>
    <mergeCell ref="O4:Q4"/>
    <mergeCell ref="X4:X5"/>
    <mergeCell ref="AC4:AC5"/>
    <mergeCell ref="C5:F5"/>
    <mergeCell ref="G5:I5"/>
    <mergeCell ref="K5:M5"/>
    <mergeCell ref="O5:Q5"/>
    <mergeCell ref="AA4:AA5"/>
    <mergeCell ref="AB4:AB5"/>
    <mergeCell ref="S4:W5"/>
    <mergeCell ref="Y4:Y5"/>
  </mergeCells>
  <phoneticPr fontId="2"/>
  <printOptions horizontalCentered="1"/>
  <pageMargins left="0.55118110236220474" right="0.55118110236220474" top="0.39370078740157483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各学年男子予選</vt:lpstr>
      <vt:lpstr>6・5・4年生女子予選</vt:lpstr>
      <vt:lpstr>3年生女子予選</vt:lpstr>
      <vt:lpstr>2年生以下女子予選</vt:lpstr>
      <vt:lpstr>'6・5・4年生女子予選'!Print_Titles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2015-05-21T03:50:39Z</dcterms:created>
  <dcterms:modified xsi:type="dcterms:W3CDTF">2015-05-21T04:02:14Z</dcterms:modified>
</cp:coreProperties>
</file>